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уставок'!$G$1:$Y$88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<sst xmlns="http://schemas.openxmlformats.org/spreadsheetml/2006/main" count="569" uniqueCount="252">
  <si>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</si>
  <si>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</si>
  <si>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</si>
  <si>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</si>
  <si>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</si>
  <si>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</si>
  <si>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</si>
  <si>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</si>
  <si>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</si>
  <si>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</si>
  <si>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</si>
  <si>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</si>
  <si>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</si>
  <si>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</si>
  <si>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</si>
  <si>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</si>
  <si>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</si>
  <si>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</si>
  <si>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</si>
  <si>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</si>
  <si>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</si>
  <si>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</si>
  <si>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</si>
  <si>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</si>
  <si>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</si>
  <si>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</si>
  <si>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</si>
  <si>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</si>
  <si>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</si>
  <si>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</si>
  <si>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</si>
  <si>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</si>
  <si>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</si>
  <si>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</si>
  <si>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</si>
  <si>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</si>
  <si>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</si>
  <si>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</si>
  <si>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</si>
  <si>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</si>
  <si>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</si>
  <si>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</si>
  <si>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</si>
  <si>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</si>
  <si>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</si>
  <si>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</si>
  <si>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</si>
  <si>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</si>
  <si>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</si>
  <si>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</si>
  <si>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</si>
  <si>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</si>
  <si>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</si>
  <si>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</si>
  <si>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</si>
  <si>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</si>
  <si>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</si>
  <si>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</si>
  <si>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</si>
  <si>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</si>
  <si>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</si>
  <si>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</si>
  <si>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</si>
  <si>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</si>
  <si>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</si>
  <si>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</si>
  <si>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</si>
  <si>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</si>
  <si>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</si>
  <si>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</si>
  <si>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</si>
  <si>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</si>
  <si>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</si>
  <si>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</si>
  <si>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</si>
  <si>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</si>
  <si>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</si>
  <si>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</si>
  <si>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</si>
  <si>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</si>
  <si>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</si>
  <si>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</si>
  <si>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</si>
  <si>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</si>
  <si>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</si>
  <si>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</si>
  <si>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</si>
  <si>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</si>
  <si>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</si>
  <si>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</si>
  <si>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</si>
  <si>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</si>
  <si>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</si>
  <si>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</si>
  <si>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</si>
  <si>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</si>
  <si>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</si>
  <si>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</si>
  <si>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</si>
  <si>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</si>
  <si>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</si>
  <si>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</si>
  <si>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</si>
  <si>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</si>
  <si>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</si>
  <si>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</si>
  <si>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</si>
  <si>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</si>
  <si>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</si>
  <si>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</si>
  <si>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</si>
  <si>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</si>
  <si>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</si>
  <si>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</si>
  <si>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</si>
  <si>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</si>
  <si>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</si>
  <si>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</si>
  <si>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</si>
  <si>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</si>
  <si>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</si>
  <si>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</si>
  <si>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Коэффициент возврата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</si>
  <si>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</si>
  <si>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</si>
  <si>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</si>
  <si>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</si>
  <si>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</si>
  <si>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</si>
  <si>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</si>
  <si>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</si>
  <si>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</si>
  <si>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DT1</t>
  </si>
  <si>
    <t>DT2</t>
  </si>
  <si>
    <t>DT3</t>
  </si>
  <si>
    <t>Ном. знач.</t>
  </si>
  <si>
    <t>U,Y</t>
  </si>
  <si>
    <t>Kвоз.</t>
  </si>
  <si>
    <t>DT4</t>
  </si>
  <si>
    <t>Таблица аналоговых сигналов терминала</t>
  </si>
  <si>
    <t>Адр.</t>
  </si>
  <si>
    <t>С</t>
  </si>
  <si>
    <t>(0,3…200)В</t>
  </si>
  <si>
    <t>Ном. знач.
аналог. вх.</t>
  </si>
  <si>
    <t>Диапазон измерения
аналог. вх.</t>
  </si>
  <si>
    <t>Обозначение
аналог. вх.</t>
  </si>
  <si>
    <t>100В</t>
  </si>
  <si>
    <t>Квоз.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</si>
  <si>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</si>
  <si>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</si>
  <si>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</si>
  <si>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</si>
  <si>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</si>
  <si>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</si>
  <si>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</si>
  <si>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</si>
  <si>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</si>
  <si>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Uсраб.</t>
  </si>
  <si>
    <t>КИЦН 
РН U2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</si>
  <si>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</si>
  <si>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</si>
  <si>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</si>
  <si>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</si>
  <si>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</si>
  <si>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</si>
  <si>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</si>
  <si>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</si>
  <si>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</si>
  <si>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Сигнализация</t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</si>
  <si>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</si>
  <si>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</si>
  <si>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t>ПпН РН Uл</t>
  </si>
  <si>
    <t>ПпН РН U2</t>
  </si>
  <si>
    <t>ПпН</t>
  </si>
  <si>
    <t>Режим_раб_ПпН</t>
  </si>
  <si>
    <t>Технологическая выдержка времени на срабатывание</t>
  </si>
  <si>
    <t>dF возв</t>
  </si>
  <si>
    <t>Uблк</t>
  </si>
  <si>
    <t>Блокировка по скорости срабатывания</t>
  </si>
  <si>
    <t>Гц</t>
  </si>
  <si>
    <t>Бланк задания уставок терминала ЭКРА 217 1522</t>
  </si>
  <si>
    <t>ЗМН</t>
  </si>
  <si>
    <t>ЗМН-1 РН U&lt;</t>
  </si>
  <si>
    <t>ЗМН-2 РН U&lt;</t>
  </si>
  <si>
    <t>ЗМН РН U&gt;</t>
  </si>
  <si>
    <t>ЗМН-1</t>
  </si>
  <si>
    <t>ЗМН-2</t>
  </si>
  <si>
    <t>Выдержка времени ЗМН-1</t>
  </si>
  <si>
    <t>Выдержка времени ЗМН-2</t>
  </si>
  <si>
    <t>АВР</t>
  </si>
  <si>
    <t>АВР РН Uл</t>
  </si>
  <si>
    <t>АВР РН U2</t>
  </si>
  <si>
    <t>АВРСВ_U&lt;</t>
  </si>
  <si>
    <t>АВРСВ_U2&gt;</t>
  </si>
  <si>
    <t>АВРВВ</t>
  </si>
  <si>
    <t>Выдержка времени АВРСВ U&lt;</t>
  </si>
  <si>
    <t>Выдержка времени АВРСВ U&gt;</t>
  </si>
  <si>
    <t>Технологическая выдержка времени</t>
  </si>
  <si>
    <t>Выдержка времени на отключение от АВРВВ</t>
  </si>
  <si>
    <t>ОЗЗ РН изм</t>
  </si>
  <si>
    <t>ОЗЗ РН рас</t>
  </si>
  <si>
    <t>ЗОЗЗ</t>
  </si>
  <si>
    <t>ОЗЗ_Сраб</t>
  </si>
  <si>
    <t>Режим_раб_ОЗЗ_РН</t>
  </si>
  <si>
    <t>РКЧ АЧР</t>
  </si>
  <si>
    <t>АЧР</t>
  </si>
  <si>
    <t>F1&gt; ст.1</t>
  </si>
  <si>
    <t>F1&gt; ст.2</t>
  </si>
  <si>
    <t>F1&lt; ст.1</t>
  </si>
  <si>
    <t>F1&lt; ст.2</t>
  </si>
  <si>
    <t>dF1/dt ср</t>
  </si>
  <si>
    <t>kвоз.</t>
  </si>
  <si>
    <t>Гц/с</t>
  </si>
  <si>
    <t>Уставка 1-й ступени превышения по частоте</t>
  </si>
  <si>
    <t>Уставка 2-й ступени превышения по частоте</t>
  </si>
  <si>
    <t>Уставка 1-й ступени уменьшения по частоте</t>
  </si>
  <si>
    <t>Уставка 2-й ступени уменьшения по частоте</t>
  </si>
  <si>
    <t>Блокировка по напряжению</t>
  </si>
  <si>
    <t>Срабатывание частоты на возврат</t>
  </si>
  <si>
    <t>АЧР-1</t>
  </si>
  <si>
    <t>ЧАПВ</t>
  </si>
  <si>
    <t>АЧР-2</t>
  </si>
  <si>
    <t>АЧР1</t>
  </si>
  <si>
    <t>АЧР2</t>
  </si>
  <si>
    <t>АЧР1_df/dt</t>
  </si>
  <si>
    <t>АЧР2_df/dt</t>
  </si>
  <si>
    <t>Выдержка времени АЧР-1</t>
  </si>
  <si>
    <t>Выдержка времени АЧР-2</t>
  </si>
  <si>
    <t>Выдержка времени ЧАПВ</t>
  </si>
  <si>
    <r>
      <t xml:space="preserve">АЧР1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</si>
  <si>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АЧР2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</si>
  <si>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t>Блокировка АЧР1 по df/dt: 1 - введена; 0 - выведена</t>
  </si>
  <si>
    <t>Блокировка АЧР2 по df/dt: 1 - введена; 0 - выведена</t>
  </si>
  <si>
    <t>КИЦН 3U0</t>
  </si>
  <si>
    <t>Ткицн3</t>
  </si>
  <si>
    <t>Выдержка времени КИЦН по 3U0</t>
  </si>
  <si>
    <t>КН</t>
  </si>
  <si>
    <t>КН РН Uл&gt;</t>
  </si>
  <si>
    <t>КН РН U2</t>
  </si>
  <si>
    <t>КН U доп</t>
  </si>
  <si>
    <t>КН U2</t>
  </si>
  <si>
    <t>DT5</t>
  </si>
  <si>
    <t>Технологическая времени на возврат</t>
  </si>
  <si>
    <t>Пуск_АВРСВ_по_U2</t>
  </si>
  <si>
    <r>
      <t xml:space="preserve">Пуск АВРСВ по U2: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</si>
  <si>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Работа при ОЗЗ</t>
  </si>
  <si>
    <t>Работа защиты: 1 - ввод; 0 - вывод</t>
  </si>
  <si>
    <t>DT6</t>
  </si>
  <si>
    <t>Технологическая выдержка времени отключенного автомата ТН</t>
  </si>
  <si>
    <t>КИЦН по U&lt; : 1 - введен, 0 - выведен</t>
  </si>
  <si>
    <r>
      <t xml:space="preserve">КИЦН по 3Uо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</si>
  <si>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DT7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</si>
</sst>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7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71" xfId="0" applyFont="1" applyFill="1" applyBorder="1" applyAlignment="1">
      <alignment vertical="center"/>
    </xf>
    <xf numFmtId="0" fontId="35" fillId="0" borderId="83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5" xfId="0" applyFont="1" applyFill="1" applyBorder="1" applyAlignment="1">
      <alignment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5" xfId="0" applyFont="1" applyFill="1" applyBorder="1" applyAlignment="1" applyProtection="1">
      <alignment vertical="center"/>
      <protection hidden="1"/>
    </xf>
    <xf numFmtId="0" fontId="35" fillId="25" borderId="59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25" borderId="35" xfId="0" applyFont="1" applyFill="1" applyBorder="1" applyAlignment="1">
      <alignment vertical="center"/>
    </xf>
    <xf numFmtId="0" fontId="35" fillId="25" borderId="85" xfId="0" applyFont="1" applyFill="1" applyBorder="1" applyAlignment="1">
      <alignment vertical="center"/>
    </xf>
    <xf numFmtId="0" fontId="35" fillId="25" borderId="86" xfId="0" applyFont="1" applyFill="1" applyBorder="1" applyAlignment="1">
      <alignment vertical="center"/>
    </xf>
    <xf numFmtId="0" fontId="35" fillId="25" borderId="37" xfId="0" applyFont="1" applyFill="1" applyBorder="1" applyAlignment="1">
      <alignment vertical="center"/>
    </xf>
    <xf numFmtId="0" fontId="35" fillId="25" borderId="77" xfId="0" applyFont="1" applyFill="1" applyBorder="1" applyAlignment="1">
      <alignment horizontal="center" vertical="center"/>
    </xf>
    <xf numFmtId="0" fontId="35" fillId="25" borderId="87" xfId="0" applyFont="1" applyFill="1" applyBorder="1" applyAlignment="1">
      <alignment vertical="center"/>
    </xf>
    <xf numFmtId="0" fontId="35" fillId="25" borderId="88" xfId="0" applyFont="1" applyFill="1" applyBorder="1" applyAlignment="1">
      <alignment horizontal="center" vertical="center"/>
    </xf>
    <xf numFmtId="0" fontId="35" fillId="25" borderId="86" xfId="0" applyFont="1" applyFill="1" applyBorder="1" applyAlignment="1">
      <alignment horizontal="center" vertical="center"/>
    </xf>
    <xf numFmtId="0" fontId="35" fillId="25" borderId="89" xfId="0" applyFont="1" applyFill="1" applyBorder="1" applyAlignment="1">
      <alignment horizontal="center" vertical="center"/>
    </xf>
    <xf numFmtId="0" fontId="34" fillId="25" borderId="88" xfId="0" applyFont="1" applyFill="1" applyBorder="1" applyAlignment="1">
      <alignment horizontal="center" vertical="center"/>
    </xf>
    <xf numFmtId="0" fontId="35" fillId="25" borderId="89" xfId="0" applyFont="1" applyFill="1" applyBorder="1" applyAlignment="1">
      <alignment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78" xfId="0" applyFont="1" applyFill="1" applyBorder="1" applyAlignment="1">
      <alignment horizontal="left" vertical="center"/>
    </xf>
    <xf numFmtId="0" fontId="35" fillId="26" borderId="37" xfId="0" applyFont="1" applyFill="1" applyBorder="1" applyAlignment="1">
      <alignment vertical="center"/>
    </xf>
    <xf numFmtId="0" fontId="35" fillId="26" borderId="75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vertical="center"/>
    </xf>
    <xf numFmtId="0" fontId="35" fillId="26" borderId="71" xfId="0" applyFont="1" applyFill="1" applyBorder="1" applyAlignment="1">
      <alignment horizontal="center" vertical="center"/>
    </xf>
    <xf numFmtId="0" fontId="35" fillId="26" borderId="75" xfId="0" applyFont="1" applyFill="1" applyBorder="1" applyAlignment="1">
      <alignment horizontal="center" vertical="center"/>
    </xf>
    <xf numFmtId="0" fontId="35" fillId="25" borderId="78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4" fillId="0" borderId="92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26" borderId="61" xfId="0" applyFont="1" applyFill="1" applyBorder="1" applyAlignment="1">
      <alignment horizontal="center" vertical="center"/>
    </xf>
    <xf numFmtId="0" fontId="35" fillId="26" borderId="68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4" fillId="25" borderId="64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vertical="center"/>
    </xf>
    <xf numFmtId="0" fontId="35" fillId="25" borderId="60" xfId="0" applyFont="1" applyFill="1" applyBorder="1" applyAlignment="1">
      <alignment horizontal="center" vertical="center"/>
    </xf>
    <xf numFmtId="0" fontId="35" fillId="26" borderId="78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25" borderId="96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left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6" borderId="97" xfId="0" applyFont="1" applyFill="1" applyBorder="1" applyAlignment="1">
      <alignment horizontal="left" vertical="center"/>
    </xf>
    <xf numFmtId="0" fontId="35" fillId="26" borderId="53" xfId="0" applyFont="1" applyFill="1" applyBorder="1" applyAlignment="1">
      <alignment horizontal="center" vertical="center"/>
    </xf>
    <xf numFmtId="0" fontId="35" fillId="26" borderId="101" xfId="0" applyFont="1" applyFill="1" applyBorder="1" applyAlignment="1">
      <alignment horizontal="center" vertical="center"/>
    </xf>
    <xf numFmtId="0" fontId="34" fillId="26" borderId="92" xfId="0" applyFont="1" applyFill="1" applyBorder="1" applyAlignment="1">
      <alignment horizontal="center" vertical="center"/>
    </xf>
    <xf numFmtId="0" fontId="35" fillId="26" borderId="97" xfId="0" applyFont="1" applyFill="1" applyBorder="1" applyAlignment="1">
      <alignment horizontal="center" vertical="center"/>
    </xf>
    <xf numFmtId="0" fontId="35" fillId="26" borderId="95" xfId="0" applyFont="1" applyFill="1" applyBorder="1" applyAlignment="1">
      <alignment horizontal="center" vertical="center"/>
    </xf>
    <xf numFmtId="0" fontId="35" fillId="26" borderId="106" xfId="0" applyFont="1" applyFill="1" applyBorder="1" applyAlignment="1">
      <alignment horizontal="center" vertical="center"/>
    </xf>
    <xf numFmtId="0" fontId="35" fillId="26" borderId="107" xfId="0" applyFont="1" applyFill="1" applyBorder="1" applyAlignment="1">
      <alignment horizontal="center" vertical="center"/>
    </xf>
    <xf numFmtId="0" fontId="35" fillId="25" borderId="35" xfId="0" applyFont="1" applyFill="1" applyBorder="1" applyAlignment="1">
      <alignment horizontal="left" vertical="center"/>
    </xf>
    <xf numFmtId="0" fontId="35" fillId="25" borderId="106" xfId="0" applyFont="1" applyFill="1" applyBorder="1" applyAlignment="1">
      <alignment horizontal="center" vertical="center"/>
    </xf>
    <xf numFmtId="0" fontId="35" fillId="25" borderId="107" xfId="0" applyFont="1" applyFill="1" applyBorder="1" applyAlignment="1">
      <alignment horizontal="center" vertical="center"/>
    </xf>
    <xf numFmtId="0" fontId="35" fillId="25" borderId="85" xfId="0" applyFont="1" applyFill="1" applyBorder="1" applyAlignment="1">
      <alignment horizontal="left" vertical="center"/>
    </xf>
    <xf numFmtId="0" fontId="35" fillId="25" borderId="108" xfId="0" applyFont="1" applyFill="1" applyBorder="1" applyAlignment="1">
      <alignment horizontal="center" vertical="center"/>
    </xf>
    <xf numFmtId="0" fontId="35" fillId="25" borderId="87" xfId="0" applyFont="1" applyFill="1" applyBorder="1" applyAlignment="1">
      <alignment horizontal="center" vertical="center"/>
    </xf>
    <xf numFmtId="0" fontId="35" fillId="25" borderId="109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horizontal="center" vertical="center"/>
    </xf>
    <xf numFmtId="0" fontId="35" fillId="26" borderId="102" xfId="0" applyFont="1" applyFill="1" applyBorder="1" applyAlignment="1">
      <alignment horizontal="center" vertical="center"/>
    </xf>
    <xf numFmtId="0" fontId="35" fillId="26" borderId="83" xfId="0" applyFont="1" applyFill="1" applyBorder="1" applyAlignment="1">
      <alignment vertical="center"/>
    </xf>
    <xf numFmtId="0" fontId="35" fillId="26" borderId="110" xfId="0" applyFont="1" applyFill="1" applyBorder="1" applyAlignment="1">
      <alignment vertical="center"/>
    </xf>
    <xf numFmtId="0" fontId="35" fillId="26" borderId="58" xfId="0" applyFont="1" applyFill="1" applyBorder="1" applyAlignment="1">
      <alignment vertical="center"/>
    </xf>
    <xf numFmtId="202" fontId="35" fillId="26" borderId="67" xfId="0" applyNumberFormat="1" applyFont="1" applyFill="1" applyBorder="1" applyAlignment="1">
      <alignment horizontal="center" vertical="center" wrapText="1"/>
    </xf>
    <xf numFmtId="0" fontId="35" fillId="26" borderId="58" xfId="0" applyFont="1" applyFill="1" applyBorder="1" applyAlignment="1">
      <alignment horizontal="center" vertical="center"/>
    </xf>
    <xf numFmtId="0" fontId="35" fillId="26" borderId="83" xfId="0" applyFont="1" applyFill="1" applyBorder="1" applyAlignment="1">
      <alignment horizontal="center" vertical="center"/>
    </xf>
    <xf numFmtId="0" fontId="35" fillId="26" borderId="66" xfId="0" applyFont="1" applyFill="1" applyBorder="1" applyAlignment="1">
      <alignment horizontal="center" vertical="center"/>
    </xf>
    <xf numFmtId="0" fontId="35" fillId="26" borderId="111" xfId="0" applyFont="1" applyFill="1" applyBorder="1" applyAlignment="1">
      <alignment horizontal="center" vertical="center"/>
    </xf>
    <xf numFmtId="0" fontId="35" fillId="26" borderId="112" xfId="0" applyFont="1" applyFill="1" applyBorder="1" applyAlignment="1">
      <alignment horizontal="center" vertical="center"/>
    </xf>
    <xf numFmtId="202" fontId="35" fillId="26" borderId="60" xfId="0" applyNumberFormat="1" applyFont="1" applyFill="1" applyBorder="1" applyAlignment="1">
      <alignment horizontal="center" vertical="center"/>
    </xf>
    <xf numFmtId="201" fontId="35" fillId="26" borderId="60" xfId="0" applyNumberFormat="1" applyFont="1" applyFill="1" applyBorder="1" applyAlignment="1">
      <alignment horizontal="center" vertical="center"/>
    </xf>
    <xf numFmtId="0" fontId="35" fillId="26" borderId="68" xfId="0" applyFont="1" applyFill="1" applyBorder="1" applyAlignment="1">
      <alignment vertical="center"/>
    </xf>
    <xf numFmtId="201" fontId="35" fillId="26" borderId="77" xfId="0" applyNumberFormat="1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vertical="center"/>
    </xf>
    <xf numFmtId="0" fontId="35" fillId="26" borderId="71" xfId="0" applyFont="1" applyFill="1" applyBorder="1" applyAlignment="1">
      <alignment vertical="center"/>
    </xf>
    <xf numFmtId="0" fontId="34" fillId="0" borderId="1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1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115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11" xfId="0" applyFont="1" applyFill="1" applyBorder="1" applyAlignment="1">
      <alignment vertical="center"/>
    </xf>
    <xf numFmtId="0" fontId="35" fillId="0" borderId="80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0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94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6" borderId="34" xfId="0" applyFont="1" applyFill="1" applyBorder="1" applyAlignment="1">
      <alignment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0" borderId="77" xfId="0" applyFont="1" applyFill="1" applyBorder="1" applyAlignment="1" applyProtection="1">
      <alignment horizontal="center" vertical="center"/>
      <protection hidden="1"/>
    </xf>
    <xf numFmtId="0" fontId="35" fillId="0" borderId="92" xfId="0" applyFont="1" applyFill="1" applyBorder="1" applyAlignment="1" applyProtection="1">
      <alignment horizontal="center" vertical="center" wrapText="1"/>
      <protection hidden="1"/>
    </xf>
    <xf numFmtId="0" fontId="35" fillId="0" borderId="102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95" xfId="0" applyFont="1" applyFill="1" applyBorder="1" applyAlignment="1">
      <alignment vertical="center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5" borderId="88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67" xfId="0" applyFont="1" applyFill="1" applyBorder="1" applyAlignment="1">
      <alignment horizontal="center" vertical="center"/>
    </xf>
    <xf numFmtId="0" fontId="35" fillId="25" borderId="85" xfId="0" applyFont="1" applyFill="1" applyBorder="1" applyAlignment="1">
      <alignment horizontal="left" vertical="center" wrapText="1"/>
    </xf>
    <xf numFmtId="0" fontId="35" fillId="25" borderId="86" xfId="0" applyFont="1" applyFill="1" applyBorder="1" applyAlignment="1">
      <alignment horizontal="left" vertical="center" wrapText="1"/>
    </xf>
    <xf numFmtId="0" fontId="35" fillId="25" borderId="76" xfId="0" applyFont="1" applyFill="1" applyBorder="1" applyAlignment="1">
      <alignment horizontal="center" vertical="center"/>
    </xf>
    <xf numFmtId="0" fontId="35" fillId="25" borderId="71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61" xfId="0" applyFont="1" applyFill="1" applyBorder="1" applyAlignment="1">
      <alignment horizontal="left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110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left" vertical="center" wrapText="1"/>
    </xf>
    <xf numFmtId="0" fontId="35" fillId="0" borderId="75" xfId="0" applyFont="1" applyFill="1" applyBorder="1" applyAlignment="1">
      <alignment horizontal="left" vertical="center" wrapText="1"/>
    </xf>
    <xf numFmtId="0" fontId="35" fillId="0" borderId="77" xfId="0" applyFont="1" applyFill="1" applyBorder="1" applyAlignment="1">
      <alignment horizontal="center" vertical="center" wrapText="1"/>
    </xf>
    <xf numFmtId="0" fontId="35" fillId="25" borderId="37" xfId="0" applyFont="1" applyFill="1" applyBorder="1" applyAlignment="1">
      <alignment horizontal="left" vertical="center"/>
    </xf>
    <xf numFmtId="0" fontId="35" fillId="25" borderId="84" xfId="0" applyFont="1" applyFill="1" applyBorder="1" applyAlignment="1">
      <alignment horizontal="center" vertical="center"/>
    </xf>
    <xf numFmtId="0" fontId="35" fillId="25" borderId="79" xfId="0" applyFont="1" applyFill="1" applyBorder="1" applyAlignment="1">
      <alignment horizontal="center" vertical="center"/>
    </xf>
    <xf numFmtId="0" fontId="35" fillId="25" borderId="80" xfId="0" applyFont="1" applyFill="1" applyBorder="1" applyAlignment="1">
      <alignment horizontal="center" vertical="center"/>
    </xf>
    <xf numFmtId="0" fontId="35" fillId="26" borderId="79" xfId="0" applyFont="1" applyFill="1" applyBorder="1" applyAlignment="1">
      <alignment horizontal="center" vertical="center"/>
    </xf>
    <xf numFmtId="0" fontId="35" fillId="26" borderId="116" xfId="0" applyFont="1" applyFill="1" applyBorder="1" applyAlignment="1" applyProtection="1">
      <alignment horizontal="left" vertical="center"/>
      <protection hidden="1"/>
    </xf>
    <xf numFmtId="0" fontId="35" fillId="26" borderId="117" xfId="0" applyFont="1" applyFill="1" applyBorder="1" applyAlignment="1" applyProtection="1">
      <alignment vertical="center"/>
      <protection hidden="1"/>
    </xf>
    <xf numFmtId="0" fontId="35" fillId="26" borderId="118" xfId="0" applyFont="1" applyFill="1" applyBorder="1" applyAlignment="1" applyProtection="1">
      <alignment vertical="center"/>
      <protection hidden="1"/>
    </xf>
    <xf numFmtId="201" fontId="35" fillId="26" borderId="119" xfId="0" applyNumberFormat="1" applyFont="1" applyFill="1" applyBorder="1" applyAlignment="1">
      <alignment horizontal="center" vertical="center"/>
    </xf>
    <xf numFmtId="0" fontId="35" fillId="26" borderId="120" xfId="0" applyFont="1" applyFill="1" applyBorder="1" applyAlignment="1">
      <alignment horizontal="center" vertical="center"/>
    </xf>
    <xf numFmtId="0" fontId="35" fillId="26" borderId="121" xfId="0" applyFont="1" applyFill="1" applyBorder="1" applyAlignment="1" applyProtection="1">
      <alignment horizontal="center" vertical="center"/>
      <protection hidden="1"/>
    </xf>
    <xf numFmtId="0" fontId="35" fillId="26" borderId="121" xfId="0" applyFont="1" applyFill="1" applyBorder="1" applyAlignment="1">
      <alignment horizontal="center" vertical="center"/>
    </xf>
    <xf numFmtId="0" fontId="34" fillId="26" borderId="119" xfId="0" applyFont="1" applyFill="1" applyBorder="1" applyAlignment="1">
      <alignment horizontal="center" vertical="center"/>
    </xf>
    <xf numFmtId="0" fontId="35" fillId="26" borderId="121" xfId="0" applyFont="1" applyFill="1" applyBorder="1" applyAlignment="1" applyProtection="1">
      <alignment vertical="center"/>
      <protection hidden="1"/>
    </xf>
    <xf numFmtId="0" fontId="35" fillId="26" borderId="122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/>
    </xf>
    <xf numFmtId="0" fontId="34" fillId="0" borderId="123" xfId="0" applyFont="1" applyFill="1" applyBorder="1" applyAlignment="1" applyProtection="1">
      <alignment horizontal="center" vertical="center" wrapText="1"/>
      <protection hidden="1"/>
    </xf>
    <xf numFmtId="0" fontId="34" fillId="0" borderId="124" xfId="0" applyFont="1" applyFill="1" applyBorder="1" applyAlignment="1" applyProtection="1">
      <alignment horizontal="center" vertical="center" wrapText="1"/>
      <protection hidden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0" xfId="0" applyFont="1" applyFill="1" applyBorder="1" applyAlignment="1" applyProtection="1">
      <alignment horizontal="left" vertical="center"/>
      <protection hidden="1"/>
    </xf>
    <xf numFmtId="0" fontId="34" fillId="0" borderId="125" xfId="0" applyFont="1" applyFill="1" applyBorder="1" applyAlignment="1" applyProtection="1">
      <alignment horizontal="center" vertical="center" wrapText="1"/>
      <protection hidden="1"/>
    </xf>
    <xf numFmtId="0" fontId="35" fillId="25" borderId="87" xfId="0" applyFont="1" applyFill="1" applyBorder="1" applyAlignment="1">
      <alignment horizontal="left" vertical="center" wrapText="1"/>
    </xf>
    <xf numFmtId="0" fontId="35" fillId="25" borderId="85" xfId="0" applyFont="1" applyFill="1" applyBorder="1" applyAlignment="1">
      <alignment horizontal="left" vertical="center" wrapText="1"/>
    </xf>
    <xf numFmtId="0" fontId="35" fillId="25" borderId="86" xfId="0" applyFont="1" applyFill="1" applyBorder="1" applyAlignment="1">
      <alignment horizontal="left" vertical="center" wrapText="1"/>
    </xf>
    <xf numFmtId="0" fontId="35" fillId="0" borderId="126" xfId="0" applyFont="1" applyFill="1" applyBorder="1" applyAlignment="1" applyProtection="1">
      <alignment horizontal="left" vertical="center"/>
      <protection hidden="1"/>
    </xf>
    <xf numFmtId="0" fontId="35" fillId="0" borderId="110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4" fillId="0" borderId="127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 vertical="center"/>
    </xf>
    <xf numFmtId="0" fontId="34" fillId="0" borderId="129" xfId="0" applyFont="1" applyFill="1" applyBorder="1" applyAlignment="1">
      <alignment horizontal="center" vertical="center" wrapText="1"/>
    </xf>
    <xf numFmtId="0" fontId="34" fillId="0" borderId="130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34" fillId="0" borderId="104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 wrapText="1"/>
    </xf>
    <xf numFmtId="0" fontId="34" fillId="0" borderId="132" xfId="0" applyFont="1" applyFill="1" applyBorder="1" applyAlignment="1">
      <alignment horizontal="center" vertical="center"/>
    </xf>
    <xf numFmtId="0" fontId="34" fillId="0" borderId="10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133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16" xfId="0" applyFont="1" applyFill="1" applyBorder="1" applyAlignment="1" applyProtection="1">
      <alignment horizontal="center" vertical="center" wrapText="1"/>
      <protection hidden="1"/>
    </xf>
    <xf numFmtId="0" fontId="34" fillId="0" borderId="117" xfId="0" applyFont="1" applyFill="1" applyBorder="1" applyAlignment="1" applyProtection="1">
      <alignment horizontal="center" vertical="center" wrapText="1"/>
      <protection hidden="1"/>
    </xf>
    <xf numFmtId="0" fontId="34" fillId="0" borderId="120" xfId="0" applyFont="1" applyFill="1" applyBorder="1" applyAlignment="1" applyProtection="1">
      <alignment horizontal="center" vertical="center" wrapText="1"/>
      <protection hidden="1"/>
    </xf>
    <xf numFmtId="0" fontId="34" fillId="0" borderId="134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4" fillId="0" borderId="116" xfId="0" applyFont="1" applyFill="1" applyBorder="1" applyAlignment="1">
      <alignment horizontal="center" vertical="center" wrapText="1"/>
    </xf>
    <xf numFmtId="0" fontId="34" fillId="0" borderId="117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40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 wrapText="1"/>
    </xf>
    <xf numFmtId="0" fontId="34" fillId="0" borderId="135" xfId="0" applyFont="1" applyFill="1" applyBorder="1" applyAlignment="1">
      <alignment horizontal="center" vertical="center" wrapText="1"/>
    </xf>
    <xf numFmtId="0" fontId="34" fillId="0" borderId="136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141" xfId="0" applyFont="1" applyFill="1" applyBorder="1" applyAlignment="1">
      <alignment horizontal="center" vertical="center" wrapText="1"/>
    </xf>
    <xf numFmtId="0" fontId="34" fillId="0" borderId="142" xfId="0" applyFont="1" applyFill="1" applyBorder="1" applyAlignment="1">
      <alignment horizontal="center" vertical="center" wrapText="1"/>
    </xf>
    <xf numFmtId="0" fontId="34" fillId="0" borderId="14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44" xfId="0" applyFont="1" applyBorder="1" applyAlignment="1">
      <alignment horizontal="center"/>
    </xf>
    <xf numFmtId="0" fontId="19" fillId="0" borderId="145" xfId="0" applyFont="1" applyBorder="1" applyAlignment="1">
      <alignment horizontal="center"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48" xfId="0" applyFont="1" applyBorder="1" applyAlignment="1">
      <alignment horizontal="left"/>
    </xf>
    <xf numFmtId="0" fontId="19" fillId="4" borderId="144" xfId="0" applyFont="1" applyFill="1" applyBorder="1" applyAlignment="1">
      <alignment horizontal="center"/>
    </xf>
    <xf numFmtId="0" fontId="19" fillId="4" borderId="145" xfId="0" applyFont="1" applyFill="1" applyBorder="1" applyAlignment="1">
      <alignment horizontal="center"/>
    </xf>
    <xf numFmtId="0" fontId="19" fillId="4" borderId="146" xfId="0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34" fillId="25" borderId="70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25" borderId="78" xfId="0" applyFont="1" applyFill="1" applyBorder="1" applyAlignment="1">
      <alignment horizontal="left" vertical="center" wrapText="1"/>
    </xf>
    <xf numFmtId="0" fontId="35" fillId="25" borderId="35" xfId="0" applyFont="1" applyFill="1" applyBorder="1" applyAlignment="1">
      <alignment horizontal="left" vertical="center" wrapText="1"/>
    </xf>
    <xf numFmtId="0" fontId="35" fillId="25" borderId="61" xfId="0" applyFont="1" applyFill="1" applyBorder="1" applyAlignment="1">
      <alignment horizontal="left" vertical="center" wrapText="1"/>
    </xf>
    <xf numFmtId="0" fontId="35" fillId="25" borderId="60" xfId="0" applyFont="1" applyFill="1" applyBorder="1" applyAlignment="1">
      <alignment horizontal="center" vertical="center" wrapText="1"/>
    </xf>
    <xf numFmtId="0" fontId="35" fillId="25" borderId="61" xfId="0" applyFont="1" applyFill="1" applyBorder="1" applyAlignment="1">
      <alignment horizontal="center" vertical="center"/>
    </xf>
    <xf numFmtId="0" fontId="35" fillId="25" borderId="78" xfId="0" applyFont="1" applyFill="1" applyBorder="1" applyAlignment="1">
      <alignment vertical="center"/>
    </xf>
    <xf numFmtId="0" fontId="35" fillId="25" borderId="23" xfId="0" applyFont="1" applyFill="1" applyBorder="1" applyAlignment="1">
      <alignment vertical="center"/>
    </xf>
    <xf numFmtId="0" fontId="35" fillId="25" borderId="61" xfId="0" applyFont="1" applyFill="1" applyBorder="1" applyAlignment="1">
      <alignment vertical="center"/>
    </xf>
    <xf numFmtId="0" fontId="35" fillId="25" borderId="87" xfId="0" applyFont="1" applyFill="1" applyBorder="1" applyAlignment="1">
      <alignment horizontal="left" vertical="center"/>
    </xf>
    <xf numFmtId="0" fontId="35" fillId="0" borderId="8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367" t="s">
        <v>8</v>
      </c>
      <c r="C2" s="367"/>
      <c r="D2" s="367"/>
      <c r="E2" s="367"/>
      <c r="F2" s="367"/>
      <c r="G2" s="367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367"/>
      <c r="C4" s="367"/>
      <c r="D4" s="367"/>
      <c r="E4" s="367"/>
      <c r="F4" s="367"/>
      <c r="G4" s="367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124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89"/>
  <sheetViews>
    <sheetView showGridLines="0" tabSelected="1" zoomScale="70" zoomScaleNormal="70" zoomScaleSheetLayoutView="85" zoomScalePageLayoutView="70" workbookViewId="0" topLeftCell="G43">
      <selection activeCell="M79" sqref="M79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290" customWidth="1"/>
    <col min="8" max="8" width="9.140625" style="290" hidden="1" customWidth="1"/>
    <col min="9" max="9" width="7.7109375" style="290" customWidth="1"/>
    <col min="10" max="10" width="11.57421875" style="290" customWidth="1"/>
    <col min="11" max="11" width="15.28125" style="317" customWidth="1"/>
    <col min="12" max="12" width="16.7109375" style="290" customWidth="1"/>
    <col min="13" max="13" width="27.57421875" style="317" customWidth="1"/>
    <col min="14" max="14" width="25.8515625" style="290" customWidth="1"/>
    <col min="15" max="15" width="23.7109375" style="290" customWidth="1"/>
    <col min="16" max="16" width="8.7109375" style="290" customWidth="1"/>
    <col min="17" max="17" width="7.8515625" style="290" customWidth="1"/>
    <col min="18" max="18" width="7.57421875" style="290" customWidth="1"/>
    <col min="19" max="19" width="8.140625" style="290" customWidth="1"/>
    <col min="20" max="20" width="13.140625" style="290" customWidth="1"/>
    <col min="21" max="22" width="6.7109375" style="290" customWidth="1"/>
    <col min="23" max="24" width="6.00390625" style="290" customWidth="1"/>
    <col min="25" max="25" width="9.140625" style="290" hidden="1" customWidth="1"/>
    <col min="26" max="16384" width="9.140625" style="290" customWidth="1"/>
  </cols>
  <sheetData>
    <row r="1" spans="7:24" ht="26.25" customHeight="1">
      <c r="G1" s="434" t="s">
        <v>180</v>
      </c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1" t="s">
        <v>139</v>
      </c>
      <c r="B3" s="162"/>
      <c r="C3" s="162"/>
      <c r="D3" s="162"/>
      <c r="E3" s="163"/>
      <c r="F3" s="164"/>
      <c r="G3" s="423" t="s">
        <v>7</v>
      </c>
      <c r="H3" s="424"/>
      <c r="I3" s="424"/>
      <c r="J3" s="420" t="s">
        <v>149</v>
      </c>
      <c r="K3" s="410" t="s">
        <v>0</v>
      </c>
      <c r="L3" s="411"/>
      <c r="M3" s="411"/>
      <c r="N3" s="412"/>
      <c r="O3" s="420" t="s">
        <v>150</v>
      </c>
      <c r="P3" s="420" t="s">
        <v>151</v>
      </c>
      <c r="Q3" s="428" t="s">
        <v>152</v>
      </c>
      <c r="R3" s="429"/>
      <c r="S3" s="430"/>
      <c r="T3" s="420" t="s">
        <v>1</v>
      </c>
      <c r="U3" s="428" t="s">
        <v>2</v>
      </c>
      <c r="V3" s="429"/>
      <c r="W3" s="429"/>
      <c r="X3" s="430"/>
      <c r="Y3" s="293"/>
    </row>
    <row r="4" spans="1:25" ht="16.5" customHeight="1" thickBot="1" thickTop="1">
      <c r="A4" s="165" t="s">
        <v>140</v>
      </c>
      <c r="B4" s="418" t="s">
        <v>145</v>
      </c>
      <c r="C4" s="419"/>
      <c r="D4" s="419"/>
      <c r="E4" s="166" t="s">
        <v>143</v>
      </c>
      <c r="F4" s="167" t="s">
        <v>144</v>
      </c>
      <c r="G4" s="435" t="s">
        <v>148</v>
      </c>
      <c r="H4" s="169" t="s">
        <v>3</v>
      </c>
      <c r="I4" s="437" t="s">
        <v>135</v>
      </c>
      <c r="J4" s="421"/>
      <c r="K4" s="413"/>
      <c r="L4" s="414"/>
      <c r="M4" s="414"/>
      <c r="N4" s="415"/>
      <c r="O4" s="421"/>
      <c r="P4" s="421"/>
      <c r="Q4" s="431"/>
      <c r="R4" s="432"/>
      <c r="S4" s="433"/>
      <c r="T4" s="421"/>
      <c r="U4" s="431"/>
      <c r="V4" s="432"/>
      <c r="W4" s="432"/>
      <c r="X4" s="433"/>
      <c r="Y4" s="293"/>
    </row>
    <row r="5" spans="1:25" ht="16.5" customHeight="1" thickBot="1" thickTop="1">
      <c r="A5" s="165"/>
      <c r="B5" s="188"/>
      <c r="C5" s="160"/>
      <c r="D5" s="145"/>
      <c r="E5" s="166"/>
      <c r="F5" s="167"/>
      <c r="G5" s="436"/>
      <c r="H5" s="169"/>
      <c r="I5" s="438"/>
      <c r="J5" s="422"/>
      <c r="K5" s="425"/>
      <c r="L5" s="426"/>
      <c r="M5" s="426"/>
      <c r="N5" s="427"/>
      <c r="O5" s="422"/>
      <c r="P5" s="422"/>
      <c r="Q5" s="141" t="s">
        <v>155</v>
      </c>
      <c r="R5" s="142" t="s">
        <v>156</v>
      </c>
      <c r="S5" s="171" t="s">
        <v>4</v>
      </c>
      <c r="T5" s="422"/>
      <c r="U5" s="168" t="s">
        <v>153</v>
      </c>
      <c r="V5" s="172" t="s">
        <v>154</v>
      </c>
      <c r="W5" s="170" t="s">
        <v>5</v>
      </c>
      <c r="X5" s="289" t="s">
        <v>6</v>
      </c>
      <c r="Y5" s="293"/>
    </row>
    <row r="6" spans="1:25" s="292" customFormat="1" ht="12.75" customHeight="1" thickBot="1" thickTop="1">
      <c r="A6" s="180"/>
      <c r="B6" s="180"/>
      <c r="C6" s="180"/>
      <c r="D6" s="180"/>
      <c r="E6" s="181"/>
      <c r="F6" s="181"/>
      <c r="G6" s="294" t="s">
        <v>136</v>
      </c>
      <c r="H6" s="151" t="s">
        <v>121</v>
      </c>
      <c r="I6" s="295">
        <v>100</v>
      </c>
      <c r="J6" s="380" t="s">
        <v>181</v>
      </c>
      <c r="K6" s="373" t="s">
        <v>182</v>
      </c>
      <c r="L6" s="377" t="s">
        <v>123</v>
      </c>
      <c r="M6" s="378"/>
      <c r="N6" s="379"/>
      <c r="O6" s="155" t="s">
        <v>157</v>
      </c>
      <c r="P6" s="143" t="s">
        <v>119</v>
      </c>
      <c r="Q6" s="151">
        <v>0.3</v>
      </c>
      <c r="R6" s="152">
        <v>264</v>
      </c>
      <c r="S6" s="152">
        <v>0.01</v>
      </c>
      <c r="T6" s="153">
        <v>60</v>
      </c>
      <c r="U6" s="297"/>
      <c r="V6" s="298"/>
      <c r="W6" s="298"/>
      <c r="X6" s="299"/>
      <c r="Y6" s="159"/>
    </row>
    <row r="7" spans="1:25" s="292" customFormat="1" ht="12.75" customHeight="1" thickBot="1">
      <c r="A7" s="180"/>
      <c r="B7" s="180"/>
      <c r="C7" s="180"/>
      <c r="D7" s="180"/>
      <c r="E7" s="181"/>
      <c r="F7" s="181"/>
      <c r="G7" s="187"/>
      <c r="H7" s="160"/>
      <c r="I7" s="184"/>
      <c r="J7" s="381"/>
      <c r="K7" s="368"/>
      <c r="L7" s="199" t="s">
        <v>122</v>
      </c>
      <c r="M7" s="199"/>
      <c r="N7" s="200"/>
      <c r="O7" s="326" t="s">
        <v>147</v>
      </c>
      <c r="P7" s="175" t="s">
        <v>100</v>
      </c>
      <c r="Q7" s="176">
        <v>1</v>
      </c>
      <c r="R7" s="160">
        <v>1.5</v>
      </c>
      <c r="S7" s="160">
        <v>0.01</v>
      </c>
      <c r="T7" s="177">
        <v>1.05</v>
      </c>
      <c r="U7" s="237"/>
      <c r="V7" s="192"/>
      <c r="W7" s="192"/>
      <c r="X7" s="300"/>
      <c r="Y7" s="159"/>
    </row>
    <row r="8" spans="1:25" s="292" customFormat="1" ht="12.75" customHeight="1" thickBot="1">
      <c r="A8" s="180"/>
      <c r="B8" s="180"/>
      <c r="C8" s="180"/>
      <c r="D8" s="180"/>
      <c r="E8" s="181"/>
      <c r="F8" s="181"/>
      <c r="G8" s="248" t="s">
        <v>136</v>
      </c>
      <c r="H8" s="228" t="s">
        <v>121</v>
      </c>
      <c r="I8" s="240">
        <v>100</v>
      </c>
      <c r="J8" s="381"/>
      <c r="K8" s="368" t="s">
        <v>183</v>
      </c>
      <c r="L8" s="370" t="s">
        <v>123</v>
      </c>
      <c r="M8" s="371"/>
      <c r="N8" s="372"/>
      <c r="O8" s="327" t="s">
        <v>157</v>
      </c>
      <c r="P8" s="227" t="s">
        <v>119</v>
      </c>
      <c r="Q8" s="228">
        <v>0.3</v>
      </c>
      <c r="R8" s="162">
        <v>264</v>
      </c>
      <c r="S8" s="162">
        <v>0.01</v>
      </c>
      <c r="T8" s="229">
        <v>60</v>
      </c>
      <c r="U8" s="328"/>
      <c r="V8" s="329"/>
      <c r="W8" s="329"/>
      <c r="X8" s="330"/>
      <c r="Y8" s="159"/>
    </row>
    <row r="9" spans="1:25" s="292" customFormat="1" ht="12.75" customHeight="1" thickBot="1">
      <c r="A9" s="180"/>
      <c r="B9" s="180"/>
      <c r="C9" s="180"/>
      <c r="D9" s="180"/>
      <c r="E9" s="181"/>
      <c r="F9" s="181"/>
      <c r="G9" s="187"/>
      <c r="H9" s="160"/>
      <c r="I9" s="185"/>
      <c r="J9" s="381"/>
      <c r="K9" s="369"/>
      <c r="L9" s="331" t="s">
        <v>122</v>
      </c>
      <c r="M9" s="199"/>
      <c r="N9" s="200"/>
      <c r="O9" s="326" t="s">
        <v>147</v>
      </c>
      <c r="P9" s="175" t="s">
        <v>100</v>
      </c>
      <c r="Q9" s="176">
        <v>1</v>
      </c>
      <c r="R9" s="160">
        <v>1.5</v>
      </c>
      <c r="S9" s="160">
        <v>0.01</v>
      </c>
      <c r="T9" s="177">
        <v>1.05</v>
      </c>
      <c r="U9" s="237"/>
      <c r="V9" s="192"/>
      <c r="W9" s="192"/>
      <c r="X9" s="300"/>
      <c r="Y9" s="159"/>
    </row>
    <row r="10" spans="1:25" s="292" customFormat="1" ht="12.75" customHeight="1" thickBot="1">
      <c r="A10" s="180"/>
      <c r="B10" s="180"/>
      <c r="C10" s="180"/>
      <c r="D10" s="180"/>
      <c r="E10" s="181"/>
      <c r="F10" s="181"/>
      <c r="G10" s="248" t="s">
        <v>136</v>
      </c>
      <c r="H10" s="228" t="s">
        <v>121</v>
      </c>
      <c r="I10" s="240">
        <v>100</v>
      </c>
      <c r="J10" s="381"/>
      <c r="K10" s="368" t="s">
        <v>184</v>
      </c>
      <c r="L10" s="370" t="s">
        <v>123</v>
      </c>
      <c r="M10" s="371"/>
      <c r="N10" s="372"/>
      <c r="O10" s="327" t="s">
        <v>157</v>
      </c>
      <c r="P10" s="227" t="s">
        <v>5</v>
      </c>
      <c r="Q10" s="228">
        <v>0.003</v>
      </c>
      <c r="R10" s="162">
        <v>2.64</v>
      </c>
      <c r="S10" s="162">
        <v>0.001</v>
      </c>
      <c r="T10" s="229">
        <v>0.8</v>
      </c>
      <c r="U10" s="328"/>
      <c r="V10" s="329"/>
      <c r="W10" s="329"/>
      <c r="X10" s="330"/>
      <c r="Y10" s="159"/>
    </row>
    <row r="11" spans="1:25" s="292" customFormat="1" ht="12.75" customHeight="1">
      <c r="A11" s="180"/>
      <c r="B11" s="180"/>
      <c r="C11" s="180"/>
      <c r="D11" s="180"/>
      <c r="E11" s="181"/>
      <c r="F11" s="181"/>
      <c r="G11" s="187"/>
      <c r="H11" s="160"/>
      <c r="I11" s="185"/>
      <c r="J11" s="381"/>
      <c r="K11" s="369"/>
      <c r="L11" s="331" t="s">
        <v>122</v>
      </c>
      <c r="M11" s="199"/>
      <c r="N11" s="200"/>
      <c r="O11" s="326" t="s">
        <v>147</v>
      </c>
      <c r="P11" s="175" t="s">
        <v>100</v>
      </c>
      <c r="Q11" s="176">
        <v>0.5</v>
      </c>
      <c r="R11" s="160">
        <v>1</v>
      </c>
      <c r="S11" s="160">
        <v>0.01</v>
      </c>
      <c r="T11" s="177">
        <v>0.95</v>
      </c>
      <c r="U11" s="237"/>
      <c r="V11" s="192"/>
      <c r="W11" s="192"/>
      <c r="X11" s="300"/>
      <c r="Y11" s="159"/>
    </row>
    <row r="12" spans="1:25" ht="12.75" customHeight="1">
      <c r="A12" s="165">
        <v>3</v>
      </c>
      <c r="B12" s="145" t="s">
        <v>141</v>
      </c>
      <c r="C12" s="180"/>
      <c r="D12" s="145"/>
      <c r="E12" s="173"/>
      <c r="F12" s="174"/>
      <c r="G12" s="154"/>
      <c r="H12" s="144"/>
      <c r="I12" s="198"/>
      <c r="J12" s="381"/>
      <c r="K12" s="217" t="s">
        <v>187</v>
      </c>
      <c r="L12" s="215"/>
      <c r="M12" s="215"/>
      <c r="N12" s="216"/>
      <c r="O12" s="220" t="s">
        <v>185</v>
      </c>
      <c r="P12" s="231" t="s">
        <v>120</v>
      </c>
      <c r="Q12" s="232">
        <v>0</v>
      </c>
      <c r="R12" s="233">
        <v>9999</v>
      </c>
      <c r="S12" s="233">
        <v>0.001</v>
      </c>
      <c r="T12" s="221">
        <v>0.5</v>
      </c>
      <c r="U12" s="284"/>
      <c r="V12" s="222"/>
      <c r="W12" s="222"/>
      <c r="X12" s="216"/>
      <c r="Y12" s="159"/>
    </row>
    <row r="13" spans="1:25" ht="12.75" customHeight="1" thickBot="1">
      <c r="A13" s="165">
        <v>4</v>
      </c>
      <c r="B13" s="145" t="s">
        <v>47</v>
      </c>
      <c r="C13" s="160" t="e">
        <f>CONCATENATE('[1]Блок анал.сигн.'!E13,'[1]Блок анал.сигн.'!D13)</f>
        <v>#REF!</v>
      </c>
      <c r="D13" s="178"/>
      <c r="E13" s="189" t="s">
        <v>146</v>
      </c>
      <c r="F13" s="174" t="s">
        <v>142</v>
      </c>
      <c r="G13" s="187"/>
      <c r="H13" s="176"/>
      <c r="I13" s="303"/>
      <c r="J13" s="381"/>
      <c r="K13" s="217" t="s">
        <v>188</v>
      </c>
      <c r="L13" s="215"/>
      <c r="M13" s="215"/>
      <c r="N13" s="216"/>
      <c r="O13" s="220" t="s">
        <v>186</v>
      </c>
      <c r="P13" s="231" t="s">
        <v>120</v>
      </c>
      <c r="Q13" s="232">
        <v>0</v>
      </c>
      <c r="R13" s="233">
        <v>9999</v>
      </c>
      <c r="S13" s="233">
        <v>0.001</v>
      </c>
      <c r="T13" s="221">
        <v>1.5</v>
      </c>
      <c r="U13" s="284"/>
      <c r="V13" s="222"/>
      <c r="W13" s="222"/>
      <c r="X13" s="216"/>
      <c r="Y13" s="159"/>
    </row>
    <row r="14" spans="1:25" s="292" customFormat="1" ht="12.75" customHeight="1" thickBot="1" thickTop="1">
      <c r="A14" s="180"/>
      <c r="B14" s="180"/>
      <c r="C14" s="180"/>
      <c r="D14" s="180"/>
      <c r="E14" s="181"/>
      <c r="F14" s="181"/>
      <c r="G14" s="294" t="s">
        <v>136</v>
      </c>
      <c r="H14" s="151" t="s">
        <v>121</v>
      </c>
      <c r="I14" s="295">
        <v>100</v>
      </c>
      <c r="J14" s="380" t="s">
        <v>173</v>
      </c>
      <c r="K14" s="373" t="s">
        <v>171</v>
      </c>
      <c r="L14" s="377" t="s">
        <v>123</v>
      </c>
      <c r="M14" s="378"/>
      <c r="N14" s="379"/>
      <c r="O14" s="155" t="s">
        <v>157</v>
      </c>
      <c r="P14" s="143" t="s">
        <v>119</v>
      </c>
      <c r="Q14" s="151">
        <v>0.3</v>
      </c>
      <c r="R14" s="152">
        <v>264</v>
      </c>
      <c r="S14" s="152">
        <v>0.01</v>
      </c>
      <c r="T14" s="153">
        <v>40</v>
      </c>
      <c r="U14" s="297"/>
      <c r="V14" s="298"/>
      <c r="W14" s="298"/>
      <c r="X14" s="299"/>
      <c r="Y14" s="159"/>
    </row>
    <row r="15" spans="1:25" s="292" customFormat="1" ht="12.75" customHeight="1" thickBot="1">
      <c r="A15" s="180"/>
      <c r="B15" s="180"/>
      <c r="C15" s="180"/>
      <c r="D15" s="180"/>
      <c r="E15" s="181"/>
      <c r="F15" s="181"/>
      <c r="G15" s="187"/>
      <c r="H15" s="160"/>
      <c r="I15" s="184"/>
      <c r="J15" s="381"/>
      <c r="K15" s="368"/>
      <c r="L15" s="199" t="s">
        <v>122</v>
      </c>
      <c r="M15" s="199"/>
      <c r="N15" s="200"/>
      <c r="O15" s="326" t="s">
        <v>147</v>
      </c>
      <c r="P15" s="175" t="s">
        <v>100</v>
      </c>
      <c r="Q15" s="176">
        <v>1</v>
      </c>
      <c r="R15" s="160">
        <v>1.5</v>
      </c>
      <c r="S15" s="160">
        <v>0.01</v>
      </c>
      <c r="T15" s="177">
        <v>1.05</v>
      </c>
      <c r="U15" s="237"/>
      <c r="V15" s="192"/>
      <c r="W15" s="192"/>
      <c r="X15" s="300"/>
      <c r="Y15" s="159"/>
    </row>
    <row r="16" spans="1:25" s="292" customFormat="1" ht="12.75" customHeight="1" thickBot="1">
      <c r="A16" s="180"/>
      <c r="B16" s="180"/>
      <c r="C16" s="180"/>
      <c r="D16" s="180"/>
      <c r="E16" s="181"/>
      <c r="F16" s="181"/>
      <c r="G16" s="248" t="s">
        <v>136</v>
      </c>
      <c r="H16" s="228" t="s">
        <v>121</v>
      </c>
      <c r="I16" s="240">
        <v>100</v>
      </c>
      <c r="J16" s="381"/>
      <c r="K16" s="368" t="s">
        <v>172</v>
      </c>
      <c r="L16" s="370" t="s">
        <v>123</v>
      </c>
      <c r="M16" s="371"/>
      <c r="N16" s="372"/>
      <c r="O16" s="327" t="s">
        <v>157</v>
      </c>
      <c r="P16" s="227" t="s">
        <v>119</v>
      </c>
      <c r="Q16" s="228">
        <v>0.3</v>
      </c>
      <c r="R16" s="162">
        <v>264</v>
      </c>
      <c r="S16" s="162">
        <v>0.01</v>
      </c>
      <c r="T16" s="229">
        <v>6</v>
      </c>
      <c r="U16" s="328"/>
      <c r="V16" s="329"/>
      <c r="W16" s="329"/>
      <c r="X16" s="330"/>
      <c r="Y16" s="159"/>
    </row>
    <row r="17" spans="1:25" s="292" customFormat="1" ht="12.75" customHeight="1">
      <c r="A17" s="180"/>
      <c r="B17" s="180"/>
      <c r="C17" s="180"/>
      <c r="D17" s="180"/>
      <c r="E17" s="181"/>
      <c r="F17" s="181"/>
      <c r="G17" s="187"/>
      <c r="H17" s="160"/>
      <c r="I17" s="185"/>
      <c r="J17" s="381"/>
      <c r="K17" s="369"/>
      <c r="L17" s="331" t="s">
        <v>122</v>
      </c>
      <c r="M17" s="199"/>
      <c r="N17" s="200"/>
      <c r="O17" s="326" t="s">
        <v>147</v>
      </c>
      <c r="P17" s="175" t="s">
        <v>100</v>
      </c>
      <c r="Q17" s="176">
        <v>0.5</v>
      </c>
      <c r="R17" s="160">
        <v>1</v>
      </c>
      <c r="S17" s="160">
        <v>0.01</v>
      </c>
      <c r="T17" s="177">
        <v>0.95</v>
      </c>
      <c r="U17" s="237"/>
      <c r="V17" s="192"/>
      <c r="W17" s="192"/>
      <c r="X17" s="300"/>
      <c r="Y17" s="159"/>
    </row>
    <row r="18" spans="1:25" ht="12.75" customHeight="1" thickBot="1">
      <c r="A18" s="180"/>
      <c r="B18" s="180"/>
      <c r="C18" s="180"/>
      <c r="D18" s="180"/>
      <c r="E18" s="181"/>
      <c r="F18" s="181"/>
      <c r="G18" s="291"/>
      <c r="H18" s="302"/>
      <c r="I18" s="315"/>
      <c r="J18" s="382"/>
      <c r="K18" s="374" t="s">
        <v>170</v>
      </c>
      <c r="L18" s="375"/>
      <c r="M18" s="375"/>
      <c r="N18" s="376"/>
      <c r="O18" s="332" t="s">
        <v>174</v>
      </c>
      <c r="P18" s="211" t="s">
        <v>100</v>
      </c>
      <c r="Q18" s="241">
        <v>0</v>
      </c>
      <c r="R18" s="212">
        <v>1</v>
      </c>
      <c r="S18" s="212" t="s">
        <v>100</v>
      </c>
      <c r="T18" s="213">
        <v>0</v>
      </c>
      <c r="U18" s="209"/>
      <c r="V18" s="214"/>
      <c r="W18" s="214"/>
      <c r="X18" s="206"/>
      <c r="Y18" s="159"/>
    </row>
    <row r="19" spans="1:25" s="292" customFormat="1" ht="12.75" customHeight="1" thickBot="1" thickTop="1">
      <c r="A19" s="180"/>
      <c r="B19" s="180"/>
      <c r="C19" s="180"/>
      <c r="D19" s="180"/>
      <c r="E19" s="181"/>
      <c r="F19" s="181"/>
      <c r="G19" s="294" t="s">
        <v>136</v>
      </c>
      <c r="H19" s="151" t="s">
        <v>121</v>
      </c>
      <c r="I19" s="295">
        <v>100</v>
      </c>
      <c r="J19" s="380" t="s">
        <v>189</v>
      </c>
      <c r="K19" s="373" t="s">
        <v>190</v>
      </c>
      <c r="L19" s="377" t="s">
        <v>123</v>
      </c>
      <c r="M19" s="378"/>
      <c r="N19" s="379"/>
      <c r="O19" s="155" t="s">
        <v>157</v>
      </c>
      <c r="P19" s="143" t="s">
        <v>119</v>
      </c>
      <c r="Q19" s="151">
        <v>0.3</v>
      </c>
      <c r="R19" s="152">
        <v>264</v>
      </c>
      <c r="S19" s="152">
        <v>0.01</v>
      </c>
      <c r="T19" s="153">
        <v>25</v>
      </c>
      <c r="U19" s="297"/>
      <c r="V19" s="298"/>
      <c r="W19" s="298"/>
      <c r="X19" s="299"/>
      <c r="Y19" s="159"/>
    </row>
    <row r="20" spans="1:25" s="292" customFormat="1" ht="12.75" customHeight="1" thickBot="1">
      <c r="A20" s="180"/>
      <c r="B20" s="180"/>
      <c r="C20" s="180"/>
      <c r="D20" s="180"/>
      <c r="E20" s="181"/>
      <c r="F20" s="181"/>
      <c r="G20" s="187"/>
      <c r="H20" s="160"/>
      <c r="I20" s="184"/>
      <c r="J20" s="381"/>
      <c r="K20" s="368"/>
      <c r="L20" s="199" t="s">
        <v>122</v>
      </c>
      <c r="M20" s="199"/>
      <c r="N20" s="200"/>
      <c r="O20" s="326" t="s">
        <v>147</v>
      </c>
      <c r="P20" s="175" t="s">
        <v>100</v>
      </c>
      <c r="Q20" s="176">
        <v>1</v>
      </c>
      <c r="R20" s="160">
        <v>1.5</v>
      </c>
      <c r="S20" s="160">
        <v>0.01</v>
      </c>
      <c r="T20" s="177">
        <v>1.05</v>
      </c>
      <c r="U20" s="237"/>
      <c r="V20" s="192"/>
      <c r="W20" s="192"/>
      <c r="X20" s="300"/>
      <c r="Y20" s="159"/>
    </row>
    <row r="21" spans="1:25" s="292" customFormat="1" ht="12.75" customHeight="1" thickBot="1">
      <c r="A21" s="180"/>
      <c r="B21" s="180"/>
      <c r="C21" s="180"/>
      <c r="D21" s="180"/>
      <c r="E21" s="181"/>
      <c r="F21" s="181"/>
      <c r="G21" s="248" t="s">
        <v>136</v>
      </c>
      <c r="H21" s="228" t="s">
        <v>121</v>
      </c>
      <c r="I21" s="240">
        <v>100</v>
      </c>
      <c r="J21" s="381"/>
      <c r="K21" s="368" t="s">
        <v>191</v>
      </c>
      <c r="L21" s="370" t="s">
        <v>123</v>
      </c>
      <c r="M21" s="371"/>
      <c r="N21" s="372"/>
      <c r="O21" s="327" t="s">
        <v>157</v>
      </c>
      <c r="P21" s="227" t="s">
        <v>119</v>
      </c>
      <c r="Q21" s="228">
        <v>0.0052</v>
      </c>
      <c r="R21" s="162">
        <v>4.5726</v>
      </c>
      <c r="S21" s="162">
        <v>0.01</v>
      </c>
      <c r="T21" s="229">
        <v>0.2</v>
      </c>
      <c r="U21" s="328"/>
      <c r="V21" s="329"/>
      <c r="W21" s="329"/>
      <c r="X21" s="330"/>
      <c r="Y21" s="159"/>
    </row>
    <row r="22" spans="1:25" s="292" customFormat="1" ht="12.75" customHeight="1">
      <c r="A22" s="180"/>
      <c r="B22" s="180"/>
      <c r="C22" s="180"/>
      <c r="D22" s="180"/>
      <c r="E22" s="181"/>
      <c r="F22" s="181"/>
      <c r="G22" s="187"/>
      <c r="H22" s="160"/>
      <c r="I22" s="185"/>
      <c r="J22" s="381"/>
      <c r="K22" s="369"/>
      <c r="L22" s="331" t="s">
        <v>122</v>
      </c>
      <c r="M22" s="199"/>
      <c r="N22" s="200"/>
      <c r="O22" s="326" t="s">
        <v>147</v>
      </c>
      <c r="P22" s="175" t="s">
        <v>100</v>
      </c>
      <c r="Q22" s="176">
        <v>0.5</v>
      </c>
      <c r="R22" s="160">
        <v>1</v>
      </c>
      <c r="S22" s="160">
        <v>0.01</v>
      </c>
      <c r="T22" s="177">
        <v>0.95</v>
      </c>
      <c r="U22" s="237"/>
      <c r="V22" s="192"/>
      <c r="W22" s="192"/>
      <c r="X22" s="300"/>
      <c r="Y22" s="159"/>
    </row>
    <row r="23" spans="1:25" ht="12.75" customHeight="1">
      <c r="A23" s="165">
        <v>4</v>
      </c>
      <c r="B23" s="145" t="s">
        <v>47</v>
      </c>
      <c r="C23" s="160" t="e">
        <f>CONCATENATE('[1]Блок анал.сигн.'!E21,'[1]Блок анал.сигн.'!D21)</f>
        <v>#REF!</v>
      </c>
      <c r="D23" s="178"/>
      <c r="E23" s="189" t="s">
        <v>146</v>
      </c>
      <c r="F23" s="174" t="s">
        <v>142</v>
      </c>
      <c r="G23" s="187"/>
      <c r="H23" s="176"/>
      <c r="I23" s="303"/>
      <c r="J23" s="381"/>
      <c r="K23" s="217" t="s">
        <v>198</v>
      </c>
      <c r="L23" s="215"/>
      <c r="M23" s="215"/>
      <c r="N23" s="216"/>
      <c r="O23" s="220" t="s">
        <v>194</v>
      </c>
      <c r="P23" s="231" t="s">
        <v>120</v>
      </c>
      <c r="Q23" s="232">
        <v>0</v>
      </c>
      <c r="R23" s="233">
        <v>9999</v>
      </c>
      <c r="S23" s="233">
        <v>0.001</v>
      </c>
      <c r="T23" s="221">
        <v>2</v>
      </c>
      <c r="U23" s="284"/>
      <c r="V23" s="222"/>
      <c r="W23" s="222"/>
      <c r="X23" s="216"/>
      <c r="Y23" s="159"/>
    </row>
    <row r="24" spans="1:25" ht="12.75" customHeight="1">
      <c r="A24" s="165">
        <v>3</v>
      </c>
      <c r="B24" s="145" t="s">
        <v>141</v>
      </c>
      <c r="C24" s="180"/>
      <c r="D24" s="145"/>
      <c r="E24" s="173"/>
      <c r="F24" s="174"/>
      <c r="G24" s="154"/>
      <c r="H24" s="144"/>
      <c r="I24" s="198"/>
      <c r="J24" s="381"/>
      <c r="K24" s="217" t="s">
        <v>195</v>
      </c>
      <c r="L24" s="215"/>
      <c r="M24" s="215"/>
      <c r="N24" s="216"/>
      <c r="O24" s="220" t="s">
        <v>192</v>
      </c>
      <c r="P24" s="231" t="s">
        <v>120</v>
      </c>
      <c r="Q24" s="232">
        <v>0</v>
      </c>
      <c r="R24" s="233">
        <v>9999</v>
      </c>
      <c r="S24" s="233">
        <v>0.001</v>
      </c>
      <c r="T24" s="221">
        <v>2</v>
      </c>
      <c r="U24" s="284"/>
      <c r="V24" s="222"/>
      <c r="W24" s="222"/>
      <c r="X24" s="216"/>
      <c r="Y24" s="159"/>
    </row>
    <row r="25" spans="1:25" ht="12.75" customHeight="1">
      <c r="A25" s="165">
        <v>4</v>
      </c>
      <c r="B25" s="145" t="s">
        <v>47</v>
      </c>
      <c r="C25" s="160" t="e">
        <f>CONCATENATE('[1]Блок анал.сигн.'!E23,'[1]Блок анал.сигн.'!D23)</f>
        <v>#REF!</v>
      </c>
      <c r="D25" s="178"/>
      <c r="E25" s="189" t="s">
        <v>146</v>
      </c>
      <c r="F25" s="174" t="s">
        <v>142</v>
      </c>
      <c r="G25" s="187"/>
      <c r="H25" s="176"/>
      <c r="I25" s="303"/>
      <c r="J25" s="381"/>
      <c r="K25" s="217" t="s">
        <v>196</v>
      </c>
      <c r="L25" s="215"/>
      <c r="M25" s="215"/>
      <c r="N25" s="216"/>
      <c r="O25" s="220" t="s">
        <v>193</v>
      </c>
      <c r="P25" s="231" t="s">
        <v>120</v>
      </c>
      <c r="Q25" s="232">
        <v>0</v>
      </c>
      <c r="R25" s="233">
        <v>9999</v>
      </c>
      <c r="S25" s="233">
        <v>0.001</v>
      </c>
      <c r="T25" s="221">
        <v>2</v>
      </c>
      <c r="U25" s="284"/>
      <c r="V25" s="222"/>
      <c r="W25" s="222"/>
      <c r="X25" s="216"/>
      <c r="Y25" s="159"/>
    </row>
    <row r="26" spans="1:25" ht="12.75" customHeight="1">
      <c r="A26" s="165">
        <v>3</v>
      </c>
      <c r="B26" s="145" t="s">
        <v>141</v>
      </c>
      <c r="C26" s="180"/>
      <c r="D26" s="145"/>
      <c r="E26" s="173"/>
      <c r="F26" s="174"/>
      <c r="G26" s="154"/>
      <c r="H26" s="144"/>
      <c r="I26" s="198"/>
      <c r="J26" s="381"/>
      <c r="K26" s="217" t="s">
        <v>197</v>
      </c>
      <c r="L26" s="215"/>
      <c r="M26" s="215"/>
      <c r="N26" s="216"/>
      <c r="O26" s="220" t="s">
        <v>132</v>
      </c>
      <c r="P26" s="231" t="s">
        <v>120</v>
      </c>
      <c r="Q26" s="232">
        <v>0</v>
      </c>
      <c r="R26" s="233">
        <v>9999</v>
      </c>
      <c r="S26" s="233">
        <v>0.001</v>
      </c>
      <c r="T26" s="242">
        <v>10</v>
      </c>
      <c r="U26" s="284"/>
      <c r="V26" s="222"/>
      <c r="W26" s="222"/>
      <c r="X26" s="216"/>
      <c r="Y26" s="159"/>
    </row>
    <row r="27" spans="1:25" ht="12.75" customHeight="1" thickBot="1">
      <c r="A27" s="180"/>
      <c r="B27" s="180"/>
      <c r="C27" s="180"/>
      <c r="D27" s="180"/>
      <c r="E27" s="181"/>
      <c r="F27" s="181"/>
      <c r="G27" s="291"/>
      <c r="H27" s="302"/>
      <c r="I27" s="315"/>
      <c r="J27" s="382"/>
      <c r="K27" s="374" t="s">
        <v>244</v>
      </c>
      <c r="L27" s="375"/>
      <c r="M27" s="375"/>
      <c r="N27" s="376"/>
      <c r="O27" s="332" t="s">
        <v>243</v>
      </c>
      <c r="P27" s="211" t="s">
        <v>100</v>
      </c>
      <c r="Q27" s="241">
        <v>0</v>
      </c>
      <c r="R27" s="212">
        <v>1</v>
      </c>
      <c r="S27" s="212" t="s">
        <v>100</v>
      </c>
      <c r="T27" s="213">
        <v>0</v>
      </c>
      <c r="U27" s="209"/>
      <c r="V27" s="214"/>
      <c r="W27" s="214"/>
      <c r="X27" s="206"/>
      <c r="Y27" s="159"/>
    </row>
    <row r="28" spans="1:25" s="292" customFormat="1" ht="12.75" customHeight="1" thickBot="1" thickTop="1">
      <c r="A28" s="180"/>
      <c r="B28" s="180"/>
      <c r="C28" s="180"/>
      <c r="D28" s="180"/>
      <c r="E28" s="181"/>
      <c r="F28" s="181"/>
      <c r="G28" s="294" t="s">
        <v>136</v>
      </c>
      <c r="H28" s="151" t="s">
        <v>121</v>
      </c>
      <c r="I28" s="295">
        <v>100</v>
      </c>
      <c r="J28" s="380" t="s">
        <v>201</v>
      </c>
      <c r="K28" s="373" t="s">
        <v>199</v>
      </c>
      <c r="L28" s="377" t="s">
        <v>123</v>
      </c>
      <c r="M28" s="378"/>
      <c r="N28" s="379"/>
      <c r="O28" s="155" t="s">
        <v>157</v>
      </c>
      <c r="P28" s="143" t="s">
        <v>5</v>
      </c>
      <c r="Q28" s="151">
        <v>0.0046</v>
      </c>
      <c r="R28" s="152">
        <v>4.05</v>
      </c>
      <c r="S28" s="152">
        <v>0.0001</v>
      </c>
      <c r="T28" s="153">
        <v>0.45</v>
      </c>
      <c r="U28" s="297"/>
      <c r="V28" s="298"/>
      <c r="W28" s="298"/>
      <c r="X28" s="299"/>
      <c r="Y28" s="159"/>
    </row>
    <row r="29" spans="1:25" s="292" customFormat="1" ht="12.75" customHeight="1" thickBot="1">
      <c r="A29" s="180"/>
      <c r="B29" s="180"/>
      <c r="C29" s="180"/>
      <c r="D29" s="180"/>
      <c r="E29" s="181"/>
      <c r="F29" s="181"/>
      <c r="G29" s="252"/>
      <c r="H29" s="179"/>
      <c r="I29" s="253"/>
      <c r="J29" s="381"/>
      <c r="K29" s="369"/>
      <c r="L29" s="199" t="s">
        <v>122</v>
      </c>
      <c r="M29" s="199"/>
      <c r="N29" s="200"/>
      <c r="O29" s="326" t="s">
        <v>147</v>
      </c>
      <c r="P29" s="175" t="s">
        <v>100</v>
      </c>
      <c r="Q29" s="176">
        <v>0.5</v>
      </c>
      <c r="R29" s="160">
        <v>1</v>
      </c>
      <c r="S29" s="160">
        <v>0.01</v>
      </c>
      <c r="T29" s="177">
        <v>0.95</v>
      </c>
      <c r="U29" s="237"/>
      <c r="V29" s="192"/>
      <c r="W29" s="192"/>
      <c r="X29" s="300"/>
      <c r="Y29" s="159"/>
    </row>
    <row r="30" spans="1:25" s="292" customFormat="1" ht="12.75" customHeight="1" thickBot="1">
      <c r="A30" s="180"/>
      <c r="B30" s="180"/>
      <c r="C30" s="180"/>
      <c r="D30" s="180"/>
      <c r="E30" s="181"/>
      <c r="F30" s="181"/>
      <c r="G30" s="248" t="s">
        <v>136</v>
      </c>
      <c r="H30" s="228" t="s">
        <v>121</v>
      </c>
      <c r="I30" s="240">
        <v>100</v>
      </c>
      <c r="J30" s="381"/>
      <c r="K30" s="368" t="s">
        <v>200</v>
      </c>
      <c r="L30" s="370" t="s">
        <v>123</v>
      </c>
      <c r="M30" s="371"/>
      <c r="N30" s="372"/>
      <c r="O30" s="327" t="s">
        <v>157</v>
      </c>
      <c r="P30" s="227" t="s">
        <v>119</v>
      </c>
      <c r="Q30" s="228">
        <v>0.0052</v>
      </c>
      <c r="R30" s="162">
        <v>4.5726</v>
      </c>
      <c r="S30" s="162">
        <v>0.0001</v>
      </c>
      <c r="T30" s="229">
        <v>0.45</v>
      </c>
      <c r="U30" s="328"/>
      <c r="V30" s="329"/>
      <c r="W30" s="329"/>
      <c r="X30" s="330"/>
      <c r="Y30" s="159"/>
    </row>
    <row r="31" spans="1:25" s="292" customFormat="1" ht="12.75" customHeight="1">
      <c r="A31" s="180"/>
      <c r="B31" s="180"/>
      <c r="C31" s="180"/>
      <c r="D31" s="180"/>
      <c r="E31" s="181"/>
      <c r="F31" s="181"/>
      <c r="G31" s="187"/>
      <c r="H31" s="160"/>
      <c r="I31" s="184"/>
      <c r="J31" s="381"/>
      <c r="K31" s="369"/>
      <c r="L31" s="199" t="s">
        <v>122</v>
      </c>
      <c r="M31" s="199"/>
      <c r="N31" s="200"/>
      <c r="O31" s="326" t="s">
        <v>147</v>
      </c>
      <c r="P31" s="175" t="s">
        <v>100</v>
      </c>
      <c r="Q31" s="176">
        <v>0.5</v>
      </c>
      <c r="R31" s="160">
        <v>1</v>
      </c>
      <c r="S31" s="160">
        <v>0.01</v>
      </c>
      <c r="T31" s="177">
        <v>0.95</v>
      </c>
      <c r="U31" s="237"/>
      <c r="V31" s="192"/>
      <c r="W31" s="192"/>
      <c r="X31" s="300"/>
      <c r="Y31" s="159"/>
    </row>
    <row r="32" spans="1:25" ht="12.75" customHeight="1">
      <c r="A32" s="165">
        <v>4</v>
      </c>
      <c r="B32" s="145" t="s">
        <v>47</v>
      </c>
      <c r="C32" s="160" t="e">
        <f>CONCATENATE('[1]Блок анал.сигн.'!E31,'[1]Блок анал.сигн.'!D31)</f>
        <v>#REF!</v>
      </c>
      <c r="D32" s="178"/>
      <c r="E32" s="189" t="s">
        <v>146</v>
      </c>
      <c r="F32" s="174" t="s">
        <v>142</v>
      </c>
      <c r="G32" s="187"/>
      <c r="H32" s="176"/>
      <c r="I32" s="303"/>
      <c r="J32" s="381"/>
      <c r="K32" s="217" t="s">
        <v>198</v>
      </c>
      <c r="L32" s="215"/>
      <c r="M32" s="215"/>
      <c r="N32" s="216"/>
      <c r="O32" s="220" t="s">
        <v>202</v>
      </c>
      <c r="P32" s="231" t="s">
        <v>120</v>
      </c>
      <c r="Q32" s="232">
        <v>0</v>
      </c>
      <c r="R32" s="233">
        <v>9999</v>
      </c>
      <c r="S32" s="233">
        <v>0.001</v>
      </c>
      <c r="T32" s="221">
        <v>10</v>
      </c>
      <c r="U32" s="284"/>
      <c r="V32" s="222"/>
      <c r="W32" s="222"/>
      <c r="X32" s="216"/>
      <c r="Y32" s="159"/>
    </row>
    <row r="33" spans="1:25" ht="12.75" customHeight="1">
      <c r="A33" s="180"/>
      <c r="B33" s="180"/>
      <c r="C33" s="180"/>
      <c r="D33" s="180"/>
      <c r="E33" s="181"/>
      <c r="F33" s="181"/>
      <c r="G33" s="154"/>
      <c r="H33" s="144"/>
      <c r="I33" s="147"/>
      <c r="J33" s="381"/>
      <c r="K33" s="495" t="s">
        <v>170</v>
      </c>
      <c r="L33" s="496"/>
      <c r="M33" s="496"/>
      <c r="N33" s="497"/>
      <c r="O33" s="498" t="s">
        <v>203</v>
      </c>
      <c r="P33" s="499" t="s">
        <v>100</v>
      </c>
      <c r="Q33" s="201">
        <v>0</v>
      </c>
      <c r="R33" s="202">
        <v>1</v>
      </c>
      <c r="S33" s="202" t="s">
        <v>100</v>
      </c>
      <c r="T33" s="203">
        <v>0</v>
      </c>
      <c r="U33" s="500"/>
      <c r="V33" s="501"/>
      <c r="W33" s="501"/>
      <c r="X33" s="502"/>
      <c r="Y33" s="159"/>
    </row>
    <row r="34" spans="1:25" ht="12.75" customHeight="1" thickBot="1">
      <c r="A34" s="180"/>
      <c r="B34" s="180"/>
      <c r="C34" s="180"/>
      <c r="D34" s="180"/>
      <c r="E34" s="181"/>
      <c r="F34" s="181"/>
      <c r="G34" s="291"/>
      <c r="H34" s="302"/>
      <c r="I34" s="494"/>
      <c r="J34" s="382"/>
      <c r="K34" s="503" t="s">
        <v>246</v>
      </c>
      <c r="L34" s="337"/>
      <c r="M34" s="337"/>
      <c r="N34" s="338"/>
      <c r="O34" s="332" t="s">
        <v>245</v>
      </c>
      <c r="P34" s="211" t="s">
        <v>100</v>
      </c>
      <c r="Q34" s="241">
        <v>0</v>
      </c>
      <c r="R34" s="212">
        <v>1</v>
      </c>
      <c r="S34" s="212" t="s">
        <v>100</v>
      </c>
      <c r="T34" s="213">
        <v>1</v>
      </c>
      <c r="U34" s="209"/>
      <c r="V34" s="214"/>
      <c r="W34" s="214"/>
      <c r="X34" s="206"/>
      <c r="Y34" s="159"/>
    </row>
    <row r="35" spans="1:25" ht="12.75" customHeight="1" thickTop="1">
      <c r="A35" s="180"/>
      <c r="B35" s="180"/>
      <c r="C35" s="180"/>
      <c r="D35" s="180"/>
      <c r="E35" s="181"/>
      <c r="F35" s="181"/>
      <c r="G35" s="294" t="s">
        <v>136</v>
      </c>
      <c r="H35" s="151" t="s">
        <v>121</v>
      </c>
      <c r="I35" s="295">
        <v>100</v>
      </c>
      <c r="J35" s="380" t="s">
        <v>205</v>
      </c>
      <c r="K35" s="385" t="s">
        <v>204</v>
      </c>
      <c r="L35" s="346" t="s">
        <v>213</v>
      </c>
      <c r="M35" s="341"/>
      <c r="N35" s="342"/>
      <c r="O35" s="157" t="s">
        <v>206</v>
      </c>
      <c r="P35" s="143" t="s">
        <v>179</v>
      </c>
      <c r="Q35" s="151">
        <v>30</v>
      </c>
      <c r="R35" s="152">
        <v>80</v>
      </c>
      <c r="S35" s="152">
        <v>0.01</v>
      </c>
      <c r="T35" s="153">
        <v>49.95</v>
      </c>
      <c r="U35" s="193"/>
      <c r="V35" s="298"/>
      <c r="W35" s="298"/>
      <c r="X35" s="194"/>
      <c r="Y35" s="159"/>
    </row>
    <row r="36" spans="1:25" ht="12.75" customHeight="1">
      <c r="A36" s="180"/>
      <c r="B36" s="180"/>
      <c r="C36" s="180"/>
      <c r="D36" s="180"/>
      <c r="E36" s="181"/>
      <c r="F36" s="181"/>
      <c r="G36" s="154"/>
      <c r="H36" s="144"/>
      <c r="I36" s="147"/>
      <c r="J36" s="381"/>
      <c r="K36" s="386"/>
      <c r="L36" s="347" t="s">
        <v>214</v>
      </c>
      <c r="M36" s="343"/>
      <c r="N36" s="344"/>
      <c r="O36" s="345" t="s">
        <v>207</v>
      </c>
      <c r="P36" s="147" t="s">
        <v>179</v>
      </c>
      <c r="Q36" s="144">
        <v>30</v>
      </c>
      <c r="R36" s="145">
        <v>80</v>
      </c>
      <c r="S36" s="145">
        <v>0.01</v>
      </c>
      <c r="T36" s="146">
        <v>50.5</v>
      </c>
      <c r="U36" s="301"/>
      <c r="V36" s="178"/>
      <c r="W36" s="178"/>
      <c r="X36" s="296"/>
      <c r="Y36" s="159"/>
    </row>
    <row r="37" spans="1:25" ht="12.75" customHeight="1">
      <c r="A37" s="180"/>
      <c r="B37" s="180"/>
      <c r="C37" s="180"/>
      <c r="D37" s="180"/>
      <c r="E37" s="181"/>
      <c r="F37" s="181"/>
      <c r="G37" s="154"/>
      <c r="H37" s="144"/>
      <c r="I37" s="147"/>
      <c r="J37" s="381"/>
      <c r="K37" s="386"/>
      <c r="L37" s="347" t="s">
        <v>215</v>
      </c>
      <c r="M37" s="343"/>
      <c r="N37" s="344"/>
      <c r="O37" s="345" t="s">
        <v>208</v>
      </c>
      <c r="P37" s="147" t="s">
        <v>179</v>
      </c>
      <c r="Q37" s="144">
        <v>30</v>
      </c>
      <c r="R37" s="145">
        <v>80</v>
      </c>
      <c r="S37" s="145">
        <v>0.01</v>
      </c>
      <c r="T37" s="146">
        <v>49.8</v>
      </c>
      <c r="U37" s="301"/>
      <c r="V37" s="178"/>
      <c r="W37" s="178"/>
      <c r="X37" s="296"/>
      <c r="Y37" s="159"/>
    </row>
    <row r="38" spans="1:25" ht="12.75" customHeight="1">
      <c r="A38" s="180"/>
      <c r="B38" s="180"/>
      <c r="C38" s="180"/>
      <c r="D38" s="180"/>
      <c r="E38" s="181"/>
      <c r="F38" s="181"/>
      <c r="G38" s="154"/>
      <c r="H38" s="144"/>
      <c r="I38" s="147"/>
      <c r="J38" s="381"/>
      <c r="K38" s="386"/>
      <c r="L38" s="347" t="s">
        <v>216</v>
      </c>
      <c r="M38" s="343"/>
      <c r="N38" s="344"/>
      <c r="O38" s="345" t="s">
        <v>209</v>
      </c>
      <c r="P38" s="147" t="s">
        <v>179</v>
      </c>
      <c r="Q38" s="144">
        <v>30</v>
      </c>
      <c r="R38" s="145">
        <v>80</v>
      </c>
      <c r="S38" s="145">
        <v>0.01</v>
      </c>
      <c r="T38" s="146">
        <v>48</v>
      </c>
      <c r="U38" s="301"/>
      <c r="V38" s="178"/>
      <c r="W38" s="178"/>
      <c r="X38" s="296"/>
      <c r="Y38" s="159"/>
    </row>
    <row r="39" spans="1:25" ht="12.75" customHeight="1">
      <c r="A39" s="180"/>
      <c r="B39" s="180"/>
      <c r="C39" s="180"/>
      <c r="D39" s="180"/>
      <c r="E39" s="181"/>
      <c r="F39" s="181"/>
      <c r="G39" s="154"/>
      <c r="H39" s="144"/>
      <c r="I39" s="147"/>
      <c r="J39" s="381"/>
      <c r="K39" s="386"/>
      <c r="L39" s="347" t="s">
        <v>218</v>
      </c>
      <c r="M39" s="343"/>
      <c r="N39" s="344"/>
      <c r="O39" s="345" t="s">
        <v>176</v>
      </c>
      <c r="P39" s="147" t="s">
        <v>179</v>
      </c>
      <c r="Q39" s="144">
        <v>0.01</v>
      </c>
      <c r="R39" s="145">
        <v>1</v>
      </c>
      <c r="S39" s="145">
        <v>0.01</v>
      </c>
      <c r="T39" s="146">
        <v>0.05</v>
      </c>
      <c r="U39" s="301"/>
      <c r="V39" s="178"/>
      <c r="W39" s="178"/>
      <c r="X39" s="296"/>
      <c r="Y39" s="159"/>
    </row>
    <row r="40" spans="1:25" ht="12.75" customHeight="1">
      <c r="A40" s="180"/>
      <c r="B40" s="180"/>
      <c r="C40" s="180"/>
      <c r="D40" s="180"/>
      <c r="E40" s="181"/>
      <c r="F40" s="181"/>
      <c r="G40" s="154"/>
      <c r="H40" s="144"/>
      <c r="I40" s="147"/>
      <c r="J40" s="381"/>
      <c r="K40" s="386"/>
      <c r="L40" s="347" t="s">
        <v>178</v>
      </c>
      <c r="M40" s="343"/>
      <c r="N40" s="344"/>
      <c r="O40" s="345" t="s">
        <v>210</v>
      </c>
      <c r="P40" s="147" t="s">
        <v>212</v>
      </c>
      <c r="Q40" s="144">
        <v>0.01</v>
      </c>
      <c r="R40" s="145">
        <v>10</v>
      </c>
      <c r="S40" s="145">
        <v>0.01</v>
      </c>
      <c r="T40" s="146">
        <v>10</v>
      </c>
      <c r="U40" s="301"/>
      <c r="V40" s="178"/>
      <c r="W40" s="178"/>
      <c r="X40" s="296"/>
      <c r="Y40" s="159"/>
    </row>
    <row r="41" spans="1:25" ht="12.75" customHeight="1">
      <c r="A41" s="180"/>
      <c r="B41" s="180"/>
      <c r="C41" s="180"/>
      <c r="D41" s="180"/>
      <c r="E41" s="181"/>
      <c r="F41" s="181"/>
      <c r="G41" s="154"/>
      <c r="H41" s="144"/>
      <c r="I41" s="147"/>
      <c r="J41" s="381"/>
      <c r="K41" s="386"/>
      <c r="L41" s="347" t="s">
        <v>217</v>
      </c>
      <c r="M41" s="343"/>
      <c r="N41" s="344"/>
      <c r="O41" s="345" t="s">
        <v>177</v>
      </c>
      <c r="P41" s="147" t="s">
        <v>119</v>
      </c>
      <c r="Q41" s="144">
        <v>20</v>
      </c>
      <c r="R41" s="145">
        <v>100</v>
      </c>
      <c r="S41" s="145">
        <v>0.1</v>
      </c>
      <c r="T41" s="146">
        <v>20</v>
      </c>
      <c r="U41" s="301"/>
      <c r="V41" s="178"/>
      <c r="W41" s="178"/>
      <c r="X41" s="296"/>
      <c r="Y41" s="159"/>
    </row>
    <row r="42" spans="1:25" ht="12.75" customHeight="1">
      <c r="A42" s="180"/>
      <c r="B42" s="180"/>
      <c r="C42" s="180"/>
      <c r="D42" s="180"/>
      <c r="E42" s="181"/>
      <c r="F42" s="181"/>
      <c r="G42" s="154"/>
      <c r="H42" s="145"/>
      <c r="I42" s="334"/>
      <c r="J42" s="381"/>
      <c r="K42" s="386"/>
      <c r="L42" s="255" t="s">
        <v>122</v>
      </c>
      <c r="M42" s="349"/>
      <c r="N42" s="350"/>
      <c r="O42" s="351" t="s">
        <v>211</v>
      </c>
      <c r="P42" s="175"/>
      <c r="Q42" s="176">
        <v>1.05</v>
      </c>
      <c r="R42" s="160">
        <v>1.5</v>
      </c>
      <c r="S42" s="160">
        <v>0.01</v>
      </c>
      <c r="T42" s="177">
        <v>1.05</v>
      </c>
      <c r="U42" s="195"/>
      <c r="V42" s="192"/>
      <c r="W42" s="192"/>
      <c r="X42" s="197"/>
      <c r="Y42" s="159"/>
    </row>
    <row r="43" spans="1:25" ht="15" customHeight="1">
      <c r="A43" s="180"/>
      <c r="B43" s="180"/>
      <c r="C43" s="180"/>
      <c r="D43" s="180"/>
      <c r="E43" s="181"/>
      <c r="F43" s="181"/>
      <c r="G43" s="154"/>
      <c r="H43" s="145"/>
      <c r="I43" s="334"/>
      <c r="J43" s="381"/>
      <c r="K43" s="217" t="s">
        <v>226</v>
      </c>
      <c r="L43" s="215"/>
      <c r="M43" s="215"/>
      <c r="N43" s="215"/>
      <c r="O43" s="220" t="s">
        <v>219</v>
      </c>
      <c r="P43" s="220" t="s">
        <v>120</v>
      </c>
      <c r="Q43" s="232">
        <v>0</v>
      </c>
      <c r="R43" s="233">
        <v>9999</v>
      </c>
      <c r="S43" s="263">
        <v>0.001</v>
      </c>
      <c r="T43" s="221">
        <v>10</v>
      </c>
      <c r="U43" s="239"/>
      <c r="V43" s="233"/>
      <c r="W43" s="262"/>
      <c r="X43" s="263"/>
      <c r="Y43" s="190"/>
    </row>
    <row r="44" spans="1:25" ht="15" customHeight="1">
      <c r="A44" s="180"/>
      <c r="B44" s="180"/>
      <c r="C44" s="180"/>
      <c r="D44" s="180"/>
      <c r="E44" s="181"/>
      <c r="F44" s="181"/>
      <c r="G44" s="154"/>
      <c r="H44" s="145"/>
      <c r="I44" s="334"/>
      <c r="J44" s="381"/>
      <c r="K44" s="335" t="s">
        <v>227</v>
      </c>
      <c r="L44" s="215"/>
      <c r="M44" s="215"/>
      <c r="N44" s="215"/>
      <c r="O44" s="220" t="s">
        <v>221</v>
      </c>
      <c r="P44" s="220" t="s">
        <v>120</v>
      </c>
      <c r="Q44" s="232">
        <v>0</v>
      </c>
      <c r="R44" s="233">
        <v>9999</v>
      </c>
      <c r="S44" s="263">
        <v>0.001</v>
      </c>
      <c r="T44" s="221">
        <v>20</v>
      </c>
      <c r="U44" s="239"/>
      <c r="V44" s="233"/>
      <c r="W44" s="262"/>
      <c r="X44" s="263"/>
      <c r="Y44" s="190"/>
    </row>
    <row r="45" spans="1:25" ht="15" customHeight="1">
      <c r="A45" s="180"/>
      <c r="B45" s="180"/>
      <c r="C45" s="180"/>
      <c r="D45" s="180"/>
      <c r="E45" s="181"/>
      <c r="F45" s="181"/>
      <c r="G45" s="154"/>
      <c r="H45" s="145"/>
      <c r="I45" s="334"/>
      <c r="J45" s="381"/>
      <c r="K45" s="335" t="s">
        <v>228</v>
      </c>
      <c r="L45" s="215"/>
      <c r="M45" s="215"/>
      <c r="N45" s="215"/>
      <c r="O45" s="220" t="s">
        <v>220</v>
      </c>
      <c r="P45" s="220" t="s">
        <v>120</v>
      </c>
      <c r="Q45" s="232">
        <v>0</v>
      </c>
      <c r="R45" s="233">
        <v>9999</v>
      </c>
      <c r="S45" s="263">
        <v>0.001</v>
      </c>
      <c r="T45" s="221">
        <v>5</v>
      </c>
      <c r="U45" s="239"/>
      <c r="V45" s="233"/>
      <c r="W45" s="262"/>
      <c r="X45" s="263"/>
      <c r="Y45" s="190"/>
    </row>
    <row r="46" spans="1:25" ht="15" customHeight="1">
      <c r="A46" s="180"/>
      <c r="B46" s="180"/>
      <c r="C46" s="180"/>
      <c r="D46" s="180"/>
      <c r="E46" s="181"/>
      <c r="F46" s="181"/>
      <c r="G46" s="154"/>
      <c r="H46" s="145"/>
      <c r="I46" s="334"/>
      <c r="J46" s="381"/>
      <c r="K46" s="264" t="s">
        <v>229</v>
      </c>
      <c r="L46" s="204"/>
      <c r="M46" s="204"/>
      <c r="N46" s="204"/>
      <c r="O46" s="238" t="s">
        <v>222</v>
      </c>
      <c r="P46" s="238" t="s">
        <v>100</v>
      </c>
      <c r="Q46" s="201">
        <v>0</v>
      </c>
      <c r="R46" s="202">
        <v>1</v>
      </c>
      <c r="S46" s="202" t="s">
        <v>100</v>
      </c>
      <c r="T46" s="234">
        <v>0</v>
      </c>
      <c r="U46" s="225"/>
      <c r="V46" s="202"/>
      <c r="W46" s="265"/>
      <c r="X46" s="266"/>
      <c r="Y46" s="190"/>
    </row>
    <row r="47" spans="1:25" ht="15" customHeight="1">
      <c r="A47" s="180"/>
      <c r="B47" s="180"/>
      <c r="C47" s="180"/>
      <c r="D47" s="180"/>
      <c r="E47" s="181"/>
      <c r="F47" s="181"/>
      <c r="G47" s="187"/>
      <c r="H47" s="160"/>
      <c r="I47" s="185"/>
      <c r="J47" s="381"/>
      <c r="K47" s="352" t="s">
        <v>230</v>
      </c>
      <c r="L47" s="207"/>
      <c r="M47" s="207"/>
      <c r="N47" s="207"/>
      <c r="O47" s="208" t="s">
        <v>223</v>
      </c>
      <c r="P47" s="208" t="s">
        <v>100</v>
      </c>
      <c r="Q47" s="339">
        <v>0</v>
      </c>
      <c r="R47" s="340">
        <v>1</v>
      </c>
      <c r="S47" s="340" t="s">
        <v>100</v>
      </c>
      <c r="T47" s="203">
        <v>0</v>
      </c>
      <c r="U47" s="353"/>
      <c r="V47" s="340"/>
      <c r="W47" s="354"/>
      <c r="X47" s="355"/>
      <c r="Y47" s="190"/>
    </row>
    <row r="48" spans="1:25" ht="15" customHeight="1">
      <c r="A48" s="180"/>
      <c r="B48" s="180"/>
      <c r="C48" s="180"/>
      <c r="D48" s="180"/>
      <c r="E48" s="181"/>
      <c r="F48" s="181"/>
      <c r="G48" s="187"/>
      <c r="H48" s="160"/>
      <c r="I48" s="185"/>
      <c r="J48" s="381"/>
      <c r="K48" s="352" t="s">
        <v>231</v>
      </c>
      <c r="L48" s="207"/>
      <c r="M48" s="207"/>
      <c r="N48" s="207"/>
      <c r="O48" s="208" t="s">
        <v>224</v>
      </c>
      <c r="P48" s="208" t="s">
        <v>100</v>
      </c>
      <c r="Q48" s="339">
        <v>0</v>
      </c>
      <c r="R48" s="340">
        <v>1</v>
      </c>
      <c r="S48" s="340" t="s">
        <v>100</v>
      </c>
      <c r="T48" s="203">
        <v>0</v>
      </c>
      <c r="U48" s="353"/>
      <c r="V48" s="340"/>
      <c r="W48" s="354"/>
      <c r="X48" s="355"/>
      <c r="Y48" s="190"/>
    </row>
    <row r="49" spans="1:25" ht="15" customHeight="1" thickBot="1">
      <c r="A49" s="180"/>
      <c r="B49" s="180"/>
      <c r="C49" s="180"/>
      <c r="D49" s="180"/>
      <c r="E49" s="181"/>
      <c r="F49" s="181"/>
      <c r="G49" s="291"/>
      <c r="H49" s="333"/>
      <c r="I49" s="348"/>
      <c r="J49" s="382"/>
      <c r="K49" s="267" t="s">
        <v>232</v>
      </c>
      <c r="L49" s="205"/>
      <c r="M49" s="205"/>
      <c r="N49" s="205"/>
      <c r="O49" s="210" t="s">
        <v>225</v>
      </c>
      <c r="P49" s="210" t="s">
        <v>100</v>
      </c>
      <c r="Q49" s="241">
        <v>0</v>
      </c>
      <c r="R49" s="212">
        <v>1</v>
      </c>
      <c r="S49" s="212" t="s">
        <v>100</v>
      </c>
      <c r="T49" s="213">
        <v>0</v>
      </c>
      <c r="U49" s="269"/>
      <c r="V49" s="212"/>
      <c r="W49" s="268"/>
      <c r="X49" s="270"/>
      <c r="Y49" s="190"/>
    </row>
    <row r="50" spans="1:25" ht="15" customHeight="1" thickTop="1">
      <c r="A50" s="180"/>
      <c r="B50" s="180"/>
      <c r="C50" s="180"/>
      <c r="D50" s="180"/>
      <c r="E50" s="181"/>
      <c r="F50" s="181"/>
      <c r="G50" s="248" t="s">
        <v>136</v>
      </c>
      <c r="H50" s="162"/>
      <c r="I50" s="240">
        <v>100</v>
      </c>
      <c r="J50" s="383" t="s">
        <v>161</v>
      </c>
      <c r="K50" s="389" t="s">
        <v>158</v>
      </c>
      <c r="L50" s="305" t="s">
        <v>123</v>
      </c>
      <c r="M50" s="305"/>
      <c r="N50" s="306"/>
      <c r="O50" s="230" t="s">
        <v>157</v>
      </c>
      <c r="P50" s="227" t="s">
        <v>119</v>
      </c>
      <c r="Q50" s="228">
        <v>0.3</v>
      </c>
      <c r="R50" s="162">
        <v>264</v>
      </c>
      <c r="S50" s="162">
        <v>0.01</v>
      </c>
      <c r="T50" s="229">
        <v>5.77</v>
      </c>
      <c r="U50" s="243"/>
      <c r="V50" s="162"/>
      <c r="W50" s="162"/>
      <c r="X50" s="227"/>
      <c r="Y50" s="380">
        <v>4</v>
      </c>
    </row>
    <row r="51" spans="1:25" ht="15" customHeight="1" thickBot="1">
      <c r="A51" s="180"/>
      <c r="B51" s="180"/>
      <c r="C51" s="180"/>
      <c r="D51" s="180"/>
      <c r="E51" s="181"/>
      <c r="F51" s="181"/>
      <c r="G51" s="252"/>
      <c r="H51" s="235"/>
      <c r="I51" s="236"/>
      <c r="J51" s="383"/>
      <c r="K51" s="390"/>
      <c r="L51" s="307" t="s">
        <v>122</v>
      </c>
      <c r="M51" s="307"/>
      <c r="N51" s="308"/>
      <c r="O51" s="250" t="s">
        <v>137</v>
      </c>
      <c r="P51" s="236" t="s">
        <v>100</v>
      </c>
      <c r="Q51" s="235">
        <v>0.5</v>
      </c>
      <c r="R51" s="179">
        <v>1</v>
      </c>
      <c r="S51" s="179">
        <v>0.01</v>
      </c>
      <c r="T51" s="244">
        <v>0.95</v>
      </c>
      <c r="U51" s="245"/>
      <c r="V51" s="179"/>
      <c r="W51" s="179"/>
      <c r="X51" s="236"/>
      <c r="Y51" s="381"/>
    </row>
    <row r="52" spans="1:25" ht="15" customHeight="1" thickTop="1">
      <c r="A52" s="180"/>
      <c r="B52" s="180"/>
      <c r="C52" s="180"/>
      <c r="D52" s="180"/>
      <c r="E52" s="181"/>
      <c r="F52" s="181"/>
      <c r="G52" s="248" t="s">
        <v>136</v>
      </c>
      <c r="H52" s="309" t="s">
        <v>121</v>
      </c>
      <c r="I52" s="240">
        <v>100</v>
      </c>
      <c r="J52" s="383"/>
      <c r="K52" s="387" t="s">
        <v>159</v>
      </c>
      <c r="L52" s="310" t="s">
        <v>123</v>
      </c>
      <c r="M52" s="305"/>
      <c r="N52" s="305"/>
      <c r="O52" s="230" t="s">
        <v>157</v>
      </c>
      <c r="P52" s="230" t="s">
        <v>5</v>
      </c>
      <c r="Q52" s="228">
        <v>0.003</v>
      </c>
      <c r="R52" s="162">
        <v>2.64</v>
      </c>
      <c r="S52" s="247">
        <v>0.0001</v>
      </c>
      <c r="T52" s="229">
        <v>0.1</v>
      </c>
      <c r="U52" s="248"/>
      <c r="V52" s="162"/>
      <c r="W52" s="162"/>
      <c r="X52" s="240"/>
      <c r="Y52" s="380">
        <v>4</v>
      </c>
    </row>
    <row r="53" spans="1:25" ht="15" customHeight="1" thickBot="1">
      <c r="A53" s="180"/>
      <c r="B53" s="180"/>
      <c r="C53" s="180"/>
      <c r="D53" s="180"/>
      <c r="E53" s="181"/>
      <c r="F53" s="181"/>
      <c r="G53" s="252"/>
      <c r="H53" s="311"/>
      <c r="I53" s="253"/>
      <c r="J53" s="383"/>
      <c r="K53" s="388"/>
      <c r="L53" s="249" t="s">
        <v>122</v>
      </c>
      <c r="M53" s="307"/>
      <c r="N53" s="307"/>
      <c r="O53" s="250" t="s">
        <v>137</v>
      </c>
      <c r="P53" s="250" t="s">
        <v>100</v>
      </c>
      <c r="Q53" s="235">
        <v>1</v>
      </c>
      <c r="R53" s="179">
        <v>1.5</v>
      </c>
      <c r="S53" s="251">
        <v>0.01</v>
      </c>
      <c r="T53" s="244">
        <v>1.05</v>
      </c>
      <c r="U53" s="252"/>
      <c r="V53" s="179"/>
      <c r="W53" s="179"/>
      <c r="X53" s="253"/>
      <c r="Y53" s="381"/>
    </row>
    <row r="54" spans="1:25" ht="15" customHeight="1" thickTop="1">
      <c r="A54" s="180"/>
      <c r="B54" s="180"/>
      <c r="C54" s="180"/>
      <c r="D54" s="180"/>
      <c r="E54" s="181"/>
      <c r="F54" s="181"/>
      <c r="G54" s="248" t="s">
        <v>136</v>
      </c>
      <c r="H54" s="309" t="s">
        <v>121</v>
      </c>
      <c r="I54" s="240">
        <v>100</v>
      </c>
      <c r="J54" s="383"/>
      <c r="K54" s="387" t="s">
        <v>233</v>
      </c>
      <c r="L54" s="310" t="s">
        <v>123</v>
      </c>
      <c r="M54" s="305"/>
      <c r="N54" s="305"/>
      <c r="O54" s="230" t="s">
        <v>157</v>
      </c>
      <c r="P54" s="230" t="s">
        <v>119</v>
      </c>
      <c r="Q54" s="228">
        <v>1</v>
      </c>
      <c r="R54" s="162">
        <v>100</v>
      </c>
      <c r="S54" s="247">
        <v>0.01</v>
      </c>
      <c r="T54" s="229">
        <v>5</v>
      </c>
      <c r="U54" s="248"/>
      <c r="V54" s="162"/>
      <c r="W54" s="162"/>
      <c r="X54" s="240"/>
      <c r="Y54" s="380">
        <v>4</v>
      </c>
    </row>
    <row r="55" spans="1:25" ht="15" customHeight="1" thickBot="1">
      <c r="A55" s="180"/>
      <c r="B55" s="180"/>
      <c r="C55" s="180"/>
      <c r="D55" s="180"/>
      <c r="E55" s="181"/>
      <c r="F55" s="181"/>
      <c r="G55" s="252"/>
      <c r="H55" s="311"/>
      <c r="I55" s="253"/>
      <c r="J55" s="383"/>
      <c r="K55" s="388"/>
      <c r="L55" s="249" t="s">
        <v>122</v>
      </c>
      <c r="M55" s="307"/>
      <c r="N55" s="307"/>
      <c r="O55" s="250" t="s">
        <v>137</v>
      </c>
      <c r="P55" s="250" t="s">
        <v>100</v>
      </c>
      <c r="Q55" s="235">
        <v>0.5</v>
      </c>
      <c r="R55" s="179">
        <v>1</v>
      </c>
      <c r="S55" s="251">
        <v>0.01</v>
      </c>
      <c r="T55" s="244">
        <v>0.95</v>
      </c>
      <c r="U55" s="252"/>
      <c r="V55" s="179"/>
      <c r="W55" s="179"/>
      <c r="X55" s="253"/>
      <c r="Y55" s="381"/>
    </row>
    <row r="56" spans="1:25" ht="15" customHeight="1" thickTop="1">
      <c r="A56" s="180"/>
      <c r="B56" s="180"/>
      <c r="C56" s="180"/>
      <c r="D56" s="180"/>
      <c r="E56" s="181"/>
      <c r="F56" s="181"/>
      <c r="G56" s="246" t="s">
        <v>136</v>
      </c>
      <c r="H56" s="226" t="s">
        <v>121</v>
      </c>
      <c r="I56" s="186">
        <v>100</v>
      </c>
      <c r="J56" s="383"/>
      <c r="K56" s="391" t="s">
        <v>160</v>
      </c>
      <c r="L56" s="312" t="s">
        <v>123</v>
      </c>
      <c r="M56" s="304"/>
      <c r="N56" s="304"/>
      <c r="O56" s="156" t="s">
        <v>157</v>
      </c>
      <c r="P56" s="156" t="s">
        <v>5</v>
      </c>
      <c r="Q56" s="148">
        <v>0.3</v>
      </c>
      <c r="R56" s="149">
        <v>264</v>
      </c>
      <c r="S56" s="186">
        <v>0.01</v>
      </c>
      <c r="T56" s="150">
        <v>80</v>
      </c>
      <c r="U56" s="246"/>
      <c r="V56" s="149"/>
      <c r="W56" s="149"/>
      <c r="X56" s="158"/>
      <c r="Y56" s="380">
        <v>4</v>
      </c>
    </row>
    <row r="57" spans="1:25" ht="15" customHeight="1" thickBot="1">
      <c r="A57" s="180"/>
      <c r="B57" s="180"/>
      <c r="C57" s="180"/>
      <c r="D57" s="180"/>
      <c r="E57" s="181"/>
      <c r="F57" s="181"/>
      <c r="G57" s="187"/>
      <c r="H57" s="303"/>
      <c r="I57" s="184"/>
      <c r="J57" s="383"/>
      <c r="K57" s="388"/>
      <c r="L57" s="254" t="s">
        <v>122</v>
      </c>
      <c r="M57" s="196"/>
      <c r="N57" s="196"/>
      <c r="O57" s="183" t="s">
        <v>137</v>
      </c>
      <c r="P57" s="183" t="s">
        <v>100</v>
      </c>
      <c r="Q57" s="176">
        <v>0.5</v>
      </c>
      <c r="R57" s="160">
        <v>1</v>
      </c>
      <c r="S57" s="184">
        <v>0.01</v>
      </c>
      <c r="T57" s="177">
        <v>0.95</v>
      </c>
      <c r="U57" s="187"/>
      <c r="V57" s="160"/>
      <c r="W57" s="160"/>
      <c r="X57" s="185"/>
      <c r="Y57" s="381"/>
    </row>
    <row r="58" spans="1:25" ht="15" customHeight="1">
      <c r="A58" s="180"/>
      <c r="B58" s="180"/>
      <c r="C58" s="180"/>
      <c r="D58" s="180"/>
      <c r="E58" s="181"/>
      <c r="F58" s="181"/>
      <c r="G58" s="243"/>
      <c r="H58" s="309"/>
      <c r="I58" s="227"/>
      <c r="J58" s="383"/>
      <c r="K58" s="256" t="s">
        <v>164</v>
      </c>
      <c r="L58" s="313"/>
      <c r="M58" s="313"/>
      <c r="N58" s="313"/>
      <c r="O58" s="271" t="s">
        <v>162</v>
      </c>
      <c r="P58" s="271" t="s">
        <v>120</v>
      </c>
      <c r="Q58" s="272">
        <v>0</v>
      </c>
      <c r="R58" s="257">
        <v>9999</v>
      </c>
      <c r="S58" s="261">
        <v>0.001</v>
      </c>
      <c r="T58" s="259">
        <v>0.5</v>
      </c>
      <c r="U58" s="260"/>
      <c r="V58" s="257"/>
      <c r="W58" s="258"/>
      <c r="X58" s="261"/>
      <c r="Y58" s="190"/>
    </row>
    <row r="59" spans="1:25" ht="15" customHeight="1">
      <c r="A59" s="180"/>
      <c r="B59" s="180"/>
      <c r="C59" s="180"/>
      <c r="D59" s="180"/>
      <c r="E59" s="181"/>
      <c r="F59" s="181"/>
      <c r="G59" s="182"/>
      <c r="H59" s="198"/>
      <c r="I59" s="147"/>
      <c r="J59" s="383"/>
      <c r="K59" s="217" t="s">
        <v>165</v>
      </c>
      <c r="L59" s="215"/>
      <c r="M59" s="215"/>
      <c r="N59" s="215"/>
      <c r="O59" s="220" t="s">
        <v>163</v>
      </c>
      <c r="P59" s="220" t="s">
        <v>120</v>
      </c>
      <c r="Q59" s="232">
        <v>0</v>
      </c>
      <c r="R59" s="233">
        <v>9999</v>
      </c>
      <c r="S59" s="263">
        <v>0.001</v>
      </c>
      <c r="T59" s="221">
        <v>0.5</v>
      </c>
      <c r="U59" s="239"/>
      <c r="V59" s="233"/>
      <c r="W59" s="262"/>
      <c r="X59" s="263"/>
      <c r="Y59" s="190"/>
    </row>
    <row r="60" spans="1:25" ht="15" customHeight="1">
      <c r="A60" s="180"/>
      <c r="B60" s="180"/>
      <c r="C60" s="180"/>
      <c r="D60" s="180"/>
      <c r="E60" s="181"/>
      <c r="F60" s="181"/>
      <c r="G60" s="182"/>
      <c r="H60" s="198"/>
      <c r="I60" s="198"/>
      <c r="J60" s="383"/>
      <c r="K60" s="217" t="s">
        <v>235</v>
      </c>
      <c r="L60" s="215"/>
      <c r="M60" s="215"/>
      <c r="N60" s="215"/>
      <c r="O60" s="220" t="s">
        <v>234</v>
      </c>
      <c r="P60" s="220" t="s">
        <v>120</v>
      </c>
      <c r="Q60" s="232">
        <v>0</v>
      </c>
      <c r="R60" s="233">
        <v>9999</v>
      </c>
      <c r="S60" s="263">
        <v>0.001</v>
      </c>
      <c r="T60" s="221">
        <v>0.5</v>
      </c>
      <c r="U60" s="239"/>
      <c r="V60" s="233"/>
      <c r="W60" s="262"/>
      <c r="X60" s="263"/>
      <c r="Y60" s="190"/>
    </row>
    <row r="61" spans="1:25" ht="15" customHeight="1">
      <c r="A61" s="180"/>
      <c r="B61" s="180"/>
      <c r="C61" s="180"/>
      <c r="D61" s="180"/>
      <c r="E61" s="181"/>
      <c r="F61" s="181"/>
      <c r="G61" s="182"/>
      <c r="H61" s="198"/>
      <c r="I61" s="198"/>
      <c r="J61" s="383"/>
      <c r="K61" s="335" t="s">
        <v>248</v>
      </c>
      <c r="L61" s="215"/>
      <c r="M61" s="215"/>
      <c r="N61" s="215"/>
      <c r="O61" s="220" t="s">
        <v>247</v>
      </c>
      <c r="P61" s="220" t="s">
        <v>120</v>
      </c>
      <c r="Q61" s="232">
        <v>0</v>
      </c>
      <c r="R61" s="233">
        <v>9999</v>
      </c>
      <c r="S61" s="263">
        <v>0.001</v>
      </c>
      <c r="T61" s="242">
        <v>2</v>
      </c>
      <c r="U61" s="239"/>
      <c r="V61" s="233"/>
      <c r="W61" s="262"/>
      <c r="X61" s="263"/>
      <c r="Y61" s="190"/>
    </row>
    <row r="62" spans="1:25" ht="15" customHeight="1">
      <c r="A62" s="180"/>
      <c r="B62" s="180"/>
      <c r="C62" s="180"/>
      <c r="D62" s="180"/>
      <c r="E62" s="181"/>
      <c r="F62" s="181"/>
      <c r="G62" s="182"/>
      <c r="H62" s="198"/>
      <c r="I62" s="198"/>
      <c r="J62" s="383"/>
      <c r="K62" s="264" t="s">
        <v>169</v>
      </c>
      <c r="L62" s="204"/>
      <c r="M62" s="204"/>
      <c r="N62" s="204"/>
      <c r="O62" s="238" t="s">
        <v>166</v>
      </c>
      <c r="P62" s="238" t="s">
        <v>100</v>
      </c>
      <c r="Q62" s="201">
        <v>0</v>
      </c>
      <c r="R62" s="202">
        <v>1</v>
      </c>
      <c r="S62" s="202" t="s">
        <v>100</v>
      </c>
      <c r="T62" s="234">
        <v>0</v>
      </c>
      <c r="U62" s="225"/>
      <c r="V62" s="202"/>
      <c r="W62" s="265"/>
      <c r="X62" s="266"/>
      <c r="Y62" s="190"/>
    </row>
    <row r="63" spans="1:25" ht="15" customHeight="1">
      <c r="A63" s="180"/>
      <c r="B63" s="180"/>
      <c r="C63" s="180"/>
      <c r="D63" s="180"/>
      <c r="E63" s="181"/>
      <c r="F63" s="181"/>
      <c r="G63" s="504"/>
      <c r="H63" s="303"/>
      <c r="I63" s="303"/>
      <c r="J63" s="383"/>
      <c r="K63" s="352" t="s">
        <v>249</v>
      </c>
      <c r="L63" s="207"/>
      <c r="M63" s="207"/>
      <c r="N63" s="207"/>
      <c r="O63" s="208" t="s">
        <v>167</v>
      </c>
      <c r="P63" s="208" t="s">
        <v>100</v>
      </c>
      <c r="Q63" s="339">
        <v>0</v>
      </c>
      <c r="R63" s="340">
        <v>1</v>
      </c>
      <c r="S63" s="340" t="s">
        <v>100</v>
      </c>
      <c r="T63" s="493">
        <v>0</v>
      </c>
      <c r="U63" s="353"/>
      <c r="V63" s="340"/>
      <c r="W63" s="354"/>
      <c r="X63" s="355"/>
      <c r="Y63" s="190"/>
    </row>
    <row r="64" spans="1:25" ht="15" customHeight="1" thickBot="1">
      <c r="A64" s="180"/>
      <c r="B64" s="180"/>
      <c r="C64" s="180"/>
      <c r="D64" s="180"/>
      <c r="E64" s="181"/>
      <c r="F64" s="181"/>
      <c r="G64" s="314"/>
      <c r="H64" s="315"/>
      <c r="I64" s="315"/>
      <c r="J64" s="384"/>
      <c r="K64" s="267" t="s">
        <v>250</v>
      </c>
      <c r="L64" s="205"/>
      <c r="M64" s="205"/>
      <c r="N64" s="205"/>
      <c r="O64" s="210" t="s">
        <v>167</v>
      </c>
      <c r="P64" s="210" t="s">
        <v>100</v>
      </c>
      <c r="Q64" s="241">
        <v>0</v>
      </c>
      <c r="R64" s="212">
        <v>1</v>
      </c>
      <c r="S64" s="212" t="s">
        <v>100</v>
      </c>
      <c r="T64" s="213">
        <v>0</v>
      </c>
      <c r="U64" s="269"/>
      <c r="V64" s="212"/>
      <c r="W64" s="268"/>
      <c r="X64" s="270"/>
      <c r="Y64" s="190"/>
    </row>
    <row r="65" spans="1:25" ht="15" customHeight="1" thickTop="1">
      <c r="A65" s="180"/>
      <c r="B65" s="180"/>
      <c r="C65" s="180"/>
      <c r="D65" s="180"/>
      <c r="E65" s="181"/>
      <c r="F65" s="181"/>
      <c r="G65" s="248" t="s">
        <v>136</v>
      </c>
      <c r="H65" s="162"/>
      <c r="I65" s="240">
        <v>100</v>
      </c>
      <c r="J65" s="383" t="s">
        <v>236</v>
      </c>
      <c r="K65" s="389" t="s">
        <v>237</v>
      </c>
      <c r="L65" s="305" t="s">
        <v>123</v>
      </c>
      <c r="M65" s="305"/>
      <c r="N65" s="306"/>
      <c r="O65" s="230" t="s">
        <v>157</v>
      </c>
      <c r="P65" s="227" t="s">
        <v>119</v>
      </c>
      <c r="Q65" s="228">
        <v>0.3</v>
      </c>
      <c r="R65" s="162">
        <v>264</v>
      </c>
      <c r="S65" s="162">
        <v>0.01</v>
      </c>
      <c r="T65" s="229">
        <v>80</v>
      </c>
      <c r="U65" s="243"/>
      <c r="V65" s="162"/>
      <c r="W65" s="162"/>
      <c r="X65" s="227"/>
      <c r="Y65" s="380">
        <v>4</v>
      </c>
    </row>
    <row r="66" spans="1:25" ht="15" customHeight="1" thickBot="1">
      <c r="A66" s="180"/>
      <c r="B66" s="180"/>
      <c r="C66" s="180"/>
      <c r="D66" s="180"/>
      <c r="E66" s="181"/>
      <c r="F66" s="181"/>
      <c r="G66" s="252"/>
      <c r="H66" s="235"/>
      <c r="I66" s="236"/>
      <c r="J66" s="383"/>
      <c r="K66" s="390"/>
      <c r="L66" s="307" t="s">
        <v>122</v>
      </c>
      <c r="M66" s="307"/>
      <c r="N66" s="308"/>
      <c r="O66" s="250" t="s">
        <v>137</v>
      </c>
      <c r="P66" s="236" t="s">
        <v>100</v>
      </c>
      <c r="Q66" s="235">
        <v>0.5</v>
      </c>
      <c r="R66" s="179">
        <v>1</v>
      </c>
      <c r="S66" s="179">
        <v>0.01</v>
      </c>
      <c r="T66" s="244">
        <v>0.95</v>
      </c>
      <c r="U66" s="245"/>
      <c r="V66" s="179"/>
      <c r="W66" s="179"/>
      <c r="X66" s="236"/>
      <c r="Y66" s="381"/>
    </row>
    <row r="67" spans="1:25" ht="15" customHeight="1" thickTop="1">
      <c r="A67" s="180"/>
      <c r="B67" s="180"/>
      <c r="C67" s="180"/>
      <c r="D67" s="180"/>
      <c r="E67" s="181"/>
      <c r="F67" s="181"/>
      <c r="G67" s="248" t="s">
        <v>136</v>
      </c>
      <c r="H67" s="309" t="s">
        <v>121</v>
      </c>
      <c r="I67" s="240">
        <v>100</v>
      </c>
      <c r="J67" s="383"/>
      <c r="K67" s="387" t="s">
        <v>238</v>
      </c>
      <c r="L67" s="310" t="s">
        <v>123</v>
      </c>
      <c r="M67" s="305"/>
      <c r="N67" s="305"/>
      <c r="O67" s="230" t="s">
        <v>157</v>
      </c>
      <c r="P67" s="230" t="s">
        <v>5</v>
      </c>
      <c r="Q67" s="228">
        <v>0.3</v>
      </c>
      <c r="R67" s="162">
        <v>264</v>
      </c>
      <c r="S67" s="247">
        <v>0.01</v>
      </c>
      <c r="T67" s="229">
        <v>6</v>
      </c>
      <c r="U67" s="248"/>
      <c r="V67" s="162"/>
      <c r="W67" s="162"/>
      <c r="X67" s="240"/>
      <c r="Y67" s="380">
        <v>4</v>
      </c>
    </row>
    <row r="68" spans="1:25" ht="15" customHeight="1" thickBot="1">
      <c r="A68" s="180"/>
      <c r="B68" s="180"/>
      <c r="C68" s="180"/>
      <c r="D68" s="180"/>
      <c r="E68" s="181"/>
      <c r="F68" s="181"/>
      <c r="G68" s="252"/>
      <c r="H68" s="311"/>
      <c r="I68" s="253"/>
      <c r="J68" s="383"/>
      <c r="K68" s="388"/>
      <c r="L68" s="249" t="s">
        <v>122</v>
      </c>
      <c r="M68" s="307"/>
      <c r="N68" s="307"/>
      <c r="O68" s="250" t="s">
        <v>137</v>
      </c>
      <c r="P68" s="250" t="s">
        <v>100</v>
      </c>
      <c r="Q68" s="235">
        <v>0.5</v>
      </c>
      <c r="R68" s="179">
        <v>1</v>
      </c>
      <c r="S68" s="251">
        <v>0.01</v>
      </c>
      <c r="T68" s="244">
        <v>0.95</v>
      </c>
      <c r="U68" s="252"/>
      <c r="V68" s="179"/>
      <c r="W68" s="179"/>
      <c r="X68" s="253"/>
      <c r="Y68" s="381"/>
    </row>
    <row r="69" spans="1:25" ht="15" customHeight="1" thickTop="1">
      <c r="A69" s="180"/>
      <c r="B69" s="180"/>
      <c r="C69" s="180"/>
      <c r="D69" s="180"/>
      <c r="E69" s="181"/>
      <c r="F69" s="181"/>
      <c r="G69" s="248" t="s">
        <v>136</v>
      </c>
      <c r="H69" s="309" t="s">
        <v>121</v>
      </c>
      <c r="I69" s="240">
        <v>100</v>
      </c>
      <c r="J69" s="383"/>
      <c r="K69" s="387" t="s">
        <v>239</v>
      </c>
      <c r="L69" s="310" t="s">
        <v>123</v>
      </c>
      <c r="M69" s="305"/>
      <c r="N69" s="305"/>
      <c r="O69" s="230" t="s">
        <v>157</v>
      </c>
      <c r="P69" s="230" t="s">
        <v>5</v>
      </c>
      <c r="Q69" s="228">
        <v>0.0031</v>
      </c>
      <c r="R69" s="162">
        <v>2.64</v>
      </c>
      <c r="S69" s="247">
        <v>0.01</v>
      </c>
      <c r="T69" s="229">
        <v>0.5</v>
      </c>
      <c r="U69" s="248"/>
      <c r="V69" s="162"/>
      <c r="W69" s="162"/>
      <c r="X69" s="240"/>
      <c r="Y69" s="380">
        <v>4</v>
      </c>
    </row>
    <row r="70" spans="1:25" ht="15" customHeight="1" thickBot="1">
      <c r="A70" s="180"/>
      <c r="B70" s="180"/>
      <c r="C70" s="180"/>
      <c r="D70" s="180"/>
      <c r="E70" s="181"/>
      <c r="F70" s="181"/>
      <c r="G70" s="252"/>
      <c r="H70" s="311"/>
      <c r="I70" s="253"/>
      <c r="J70" s="383"/>
      <c r="K70" s="388"/>
      <c r="L70" s="249" t="s">
        <v>122</v>
      </c>
      <c r="M70" s="307"/>
      <c r="N70" s="307"/>
      <c r="O70" s="250" t="s">
        <v>137</v>
      </c>
      <c r="P70" s="250" t="s">
        <v>100</v>
      </c>
      <c r="Q70" s="235">
        <v>1</v>
      </c>
      <c r="R70" s="179">
        <v>1.5</v>
      </c>
      <c r="S70" s="251">
        <v>0.01</v>
      </c>
      <c r="T70" s="244">
        <v>1.05</v>
      </c>
      <c r="U70" s="252"/>
      <c r="V70" s="179"/>
      <c r="W70" s="179"/>
      <c r="X70" s="253"/>
      <c r="Y70" s="381"/>
    </row>
    <row r="71" spans="1:25" ht="15" customHeight="1" thickTop="1">
      <c r="A71" s="180"/>
      <c r="B71" s="180"/>
      <c r="C71" s="180"/>
      <c r="D71" s="180"/>
      <c r="E71" s="181"/>
      <c r="F71" s="181"/>
      <c r="G71" s="246" t="s">
        <v>136</v>
      </c>
      <c r="H71" s="226" t="s">
        <v>121</v>
      </c>
      <c r="I71" s="186">
        <v>100</v>
      </c>
      <c r="J71" s="383"/>
      <c r="K71" s="391" t="s">
        <v>240</v>
      </c>
      <c r="L71" s="312" t="s">
        <v>123</v>
      </c>
      <c r="M71" s="304"/>
      <c r="N71" s="304"/>
      <c r="O71" s="156" t="s">
        <v>157</v>
      </c>
      <c r="P71" s="156" t="s">
        <v>119</v>
      </c>
      <c r="Q71" s="148">
        <v>0.3</v>
      </c>
      <c r="R71" s="149">
        <v>264</v>
      </c>
      <c r="S71" s="186">
        <v>0.01</v>
      </c>
      <c r="T71" s="150">
        <v>6</v>
      </c>
      <c r="U71" s="246"/>
      <c r="V71" s="149"/>
      <c r="W71" s="149"/>
      <c r="X71" s="158"/>
      <c r="Y71" s="380">
        <v>4</v>
      </c>
    </row>
    <row r="72" spans="1:25" ht="15" customHeight="1" thickBot="1">
      <c r="A72" s="180"/>
      <c r="B72" s="180"/>
      <c r="C72" s="180"/>
      <c r="D72" s="180"/>
      <c r="E72" s="181"/>
      <c r="F72" s="181"/>
      <c r="G72" s="187"/>
      <c r="H72" s="303"/>
      <c r="I72" s="184"/>
      <c r="J72" s="383"/>
      <c r="K72" s="388"/>
      <c r="L72" s="254" t="s">
        <v>122</v>
      </c>
      <c r="M72" s="196"/>
      <c r="N72" s="196"/>
      <c r="O72" s="183" t="s">
        <v>137</v>
      </c>
      <c r="P72" s="183" t="s">
        <v>100</v>
      </c>
      <c r="Q72" s="176">
        <v>0.5</v>
      </c>
      <c r="R72" s="160">
        <v>1</v>
      </c>
      <c r="S72" s="184">
        <v>0.01</v>
      </c>
      <c r="T72" s="177">
        <v>0.95</v>
      </c>
      <c r="U72" s="187"/>
      <c r="V72" s="160"/>
      <c r="W72" s="160"/>
      <c r="X72" s="185"/>
      <c r="Y72" s="381"/>
    </row>
    <row r="73" spans="1:25" s="292" customFormat="1" ht="15" customHeight="1" thickTop="1">
      <c r="A73" s="180"/>
      <c r="B73" s="180"/>
      <c r="C73" s="180"/>
      <c r="D73" s="180"/>
      <c r="E73" s="181"/>
      <c r="F73" s="181"/>
      <c r="G73" s="410" t="s">
        <v>189</v>
      </c>
      <c r="H73" s="411"/>
      <c r="I73" s="411"/>
      <c r="J73" s="412"/>
      <c r="K73" s="273" t="s">
        <v>175</v>
      </c>
      <c r="L73" s="274"/>
      <c r="M73" s="274"/>
      <c r="N73" s="275"/>
      <c r="O73" s="276" t="s">
        <v>133</v>
      </c>
      <c r="P73" s="277" t="s">
        <v>120</v>
      </c>
      <c r="Q73" s="278">
        <v>0</v>
      </c>
      <c r="R73" s="279">
        <v>9999</v>
      </c>
      <c r="S73" s="281">
        <v>0.001</v>
      </c>
      <c r="T73" s="336">
        <v>10</v>
      </c>
      <c r="U73" s="278"/>
      <c r="V73" s="279"/>
      <c r="W73" s="281"/>
      <c r="X73" s="280"/>
      <c r="Y73" s="190"/>
    </row>
    <row r="74" spans="1:25" s="292" customFormat="1" ht="15" customHeight="1">
      <c r="A74" s="180"/>
      <c r="B74" s="180"/>
      <c r="C74" s="180"/>
      <c r="D74" s="180"/>
      <c r="E74" s="181"/>
      <c r="F74" s="181"/>
      <c r="G74" s="413"/>
      <c r="H74" s="414"/>
      <c r="I74" s="414"/>
      <c r="J74" s="415"/>
      <c r="K74" s="217" t="s">
        <v>175</v>
      </c>
      <c r="L74" s="215"/>
      <c r="M74" s="215"/>
      <c r="N74" s="216"/>
      <c r="O74" s="282" t="s">
        <v>134</v>
      </c>
      <c r="P74" s="231" t="s">
        <v>120</v>
      </c>
      <c r="Q74" s="232">
        <v>0</v>
      </c>
      <c r="R74" s="233">
        <v>9999</v>
      </c>
      <c r="S74" s="262">
        <v>0.001</v>
      </c>
      <c r="T74" s="220">
        <v>2</v>
      </c>
      <c r="U74" s="239"/>
      <c r="V74" s="233"/>
      <c r="W74" s="262"/>
      <c r="X74" s="263"/>
      <c r="Y74" s="190"/>
    </row>
    <row r="75" spans="1:25" s="292" customFormat="1" ht="15" customHeight="1">
      <c r="A75" s="180"/>
      <c r="B75" s="180"/>
      <c r="C75" s="180"/>
      <c r="D75" s="180"/>
      <c r="E75" s="181"/>
      <c r="F75" s="181"/>
      <c r="G75" s="413"/>
      <c r="H75" s="414"/>
      <c r="I75" s="414"/>
      <c r="J75" s="415"/>
      <c r="K75" s="217" t="s">
        <v>175</v>
      </c>
      <c r="L75" s="215"/>
      <c r="M75" s="215"/>
      <c r="N75" s="216"/>
      <c r="O75" s="283" t="s">
        <v>138</v>
      </c>
      <c r="P75" s="231" t="s">
        <v>120</v>
      </c>
      <c r="Q75" s="232">
        <v>0</v>
      </c>
      <c r="R75" s="233">
        <v>9999</v>
      </c>
      <c r="S75" s="262">
        <v>0.001</v>
      </c>
      <c r="T75" s="220">
        <v>0.1</v>
      </c>
      <c r="U75" s="284"/>
      <c r="V75" s="222"/>
      <c r="W75" s="222"/>
      <c r="X75" s="216"/>
      <c r="Y75" s="190"/>
    </row>
    <row r="76" spans="1:25" s="292" customFormat="1" ht="15" customHeight="1" thickBot="1">
      <c r="A76" s="180"/>
      <c r="B76" s="180"/>
      <c r="C76" s="180"/>
      <c r="D76" s="180"/>
      <c r="E76" s="181"/>
      <c r="F76" s="181"/>
      <c r="G76" s="413"/>
      <c r="H76" s="414"/>
      <c r="I76" s="414"/>
      <c r="J76" s="415"/>
      <c r="K76" s="217" t="s">
        <v>175</v>
      </c>
      <c r="L76" s="218"/>
      <c r="M76" s="218"/>
      <c r="N76" s="219"/>
      <c r="O76" s="285" t="s">
        <v>241</v>
      </c>
      <c r="P76" s="224" t="s">
        <v>6</v>
      </c>
      <c r="Q76" s="286">
        <v>0</v>
      </c>
      <c r="R76" s="223">
        <v>9999</v>
      </c>
      <c r="S76" s="356">
        <v>0.001</v>
      </c>
      <c r="T76" s="220">
        <v>0.5</v>
      </c>
      <c r="U76" s="287"/>
      <c r="V76" s="288"/>
      <c r="W76" s="288"/>
      <c r="X76" s="219"/>
      <c r="Y76" s="190"/>
    </row>
    <row r="77" spans="1:25" ht="15.75" customHeight="1" thickBot="1" thickTop="1">
      <c r="A77" s="180"/>
      <c r="B77" s="180"/>
      <c r="C77" s="180"/>
      <c r="D77" s="180"/>
      <c r="E77" s="181"/>
      <c r="F77" s="181"/>
      <c r="G77" s="407" t="s">
        <v>168</v>
      </c>
      <c r="H77" s="408"/>
      <c r="I77" s="408"/>
      <c r="J77" s="409"/>
      <c r="K77" s="357" t="s">
        <v>242</v>
      </c>
      <c r="L77" s="358"/>
      <c r="M77" s="358"/>
      <c r="N77" s="359"/>
      <c r="O77" s="360" t="s">
        <v>251</v>
      </c>
      <c r="P77" s="361" t="s">
        <v>120</v>
      </c>
      <c r="Q77" s="362">
        <v>0</v>
      </c>
      <c r="R77" s="363">
        <v>9999</v>
      </c>
      <c r="S77" s="362">
        <v>0.001</v>
      </c>
      <c r="T77" s="364">
        <v>10</v>
      </c>
      <c r="U77" s="365"/>
      <c r="V77" s="365"/>
      <c r="W77" s="365"/>
      <c r="X77" s="366"/>
      <c r="Y77" s="316"/>
    </row>
    <row r="78" ht="15" customHeight="1" thickTop="1"/>
    <row r="79" spans="1:20" s="321" customFormat="1" ht="15" customHeight="1">
      <c r="A79" s="139"/>
      <c r="B79" s="139"/>
      <c r="C79" s="139"/>
      <c r="D79" s="139"/>
      <c r="E79" s="140"/>
      <c r="F79" s="140"/>
      <c r="G79" s="318"/>
      <c r="H79" s="318"/>
      <c r="I79" s="318"/>
      <c r="J79" s="319"/>
      <c r="K79" s="320"/>
      <c r="M79" s="320"/>
      <c r="O79" s="319"/>
      <c r="T79" s="319"/>
    </row>
    <row r="80" spans="1:20" s="321" customFormat="1" ht="15" customHeight="1">
      <c r="A80" s="139"/>
      <c r="B80" s="139"/>
      <c r="C80" s="139"/>
      <c r="D80" s="139"/>
      <c r="E80" s="140"/>
      <c r="F80" s="140"/>
      <c r="J80" s="319"/>
      <c r="K80" s="320"/>
      <c r="M80" s="320"/>
      <c r="O80" s="319"/>
      <c r="T80" s="319"/>
    </row>
    <row r="81" spans="1:20" s="321" customFormat="1" ht="16.5">
      <c r="A81" s="139"/>
      <c r="B81" s="139"/>
      <c r="C81" s="139"/>
      <c r="D81" s="139"/>
      <c r="E81" s="140"/>
      <c r="F81" s="140"/>
      <c r="J81" s="319"/>
      <c r="K81" s="320"/>
      <c r="M81" s="320"/>
      <c r="O81" s="319"/>
      <c r="T81" s="319"/>
    </row>
    <row r="82" spans="1:20" s="321" customFormat="1" ht="17.25" thickBot="1">
      <c r="A82" s="139"/>
      <c r="B82" s="139"/>
      <c r="C82" s="139"/>
      <c r="D82" s="139"/>
      <c r="E82" s="140"/>
      <c r="F82" s="140"/>
      <c r="J82" s="319"/>
      <c r="K82" s="320"/>
      <c r="M82" s="320"/>
      <c r="O82" s="319"/>
      <c r="T82" s="319"/>
    </row>
    <row r="83" spans="1:20" s="320" customFormat="1" ht="45" customHeight="1" thickBot="1">
      <c r="A83" s="139"/>
      <c r="B83" s="139"/>
      <c r="C83" s="139"/>
      <c r="D83" s="139"/>
      <c r="E83" s="140"/>
      <c r="F83" s="140"/>
      <c r="I83" s="138" t="s">
        <v>129</v>
      </c>
      <c r="J83" s="405" t="s">
        <v>10</v>
      </c>
      <c r="K83" s="406"/>
      <c r="L83" s="129" t="s">
        <v>11</v>
      </c>
      <c r="M83" s="130" t="s">
        <v>12</v>
      </c>
      <c r="N83" s="133" t="s">
        <v>13</v>
      </c>
      <c r="O83" s="137"/>
      <c r="P83" s="128" t="s">
        <v>14</v>
      </c>
      <c r="Q83" s="130"/>
      <c r="R83" s="132"/>
      <c r="T83" s="317"/>
    </row>
    <row r="84" spans="1:20" s="320" customFormat="1" ht="19.5" customHeight="1">
      <c r="A84" s="139"/>
      <c r="B84" s="139"/>
      <c r="C84" s="139"/>
      <c r="D84" s="139"/>
      <c r="E84" s="140"/>
      <c r="F84" s="140"/>
      <c r="I84" s="322"/>
      <c r="J84" s="397" t="s">
        <v>21</v>
      </c>
      <c r="K84" s="398"/>
      <c r="L84" s="131"/>
      <c r="M84" s="131"/>
      <c r="N84" s="134"/>
      <c r="O84" s="402"/>
      <c r="P84" s="403"/>
      <c r="Q84" s="403"/>
      <c r="R84" s="404"/>
      <c r="T84" s="317"/>
    </row>
    <row r="85" spans="1:20" s="320" customFormat="1" ht="19.5" customHeight="1">
      <c r="A85" s="139"/>
      <c r="B85" s="139"/>
      <c r="C85" s="139"/>
      <c r="D85" s="139"/>
      <c r="E85" s="140"/>
      <c r="F85" s="140"/>
      <c r="I85" s="191"/>
      <c r="J85" s="416" t="s">
        <v>130</v>
      </c>
      <c r="K85" s="417"/>
      <c r="L85" s="323"/>
      <c r="M85" s="323"/>
      <c r="N85" s="135"/>
      <c r="O85" s="399"/>
      <c r="P85" s="400"/>
      <c r="Q85" s="400"/>
      <c r="R85" s="401"/>
      <c r="T85" s="317"/>
    </row>
    <row r="86" spans="1:20" s="320" customFormat="1" ht="19.5" customHeight="1">
      <c r="A86" s="139"/>
      <c r="B86" s="139"/>
      <c r="C86" s="139"/>
      <c r="D86" s="139"/>
      <c r="E86" s="140"/>
      <c r="F86" s="140"/>
      <c r="I86" s="191"/>
      <c r="J86" s="416" t="s">
        <v>130</v>
      </c>
      <c r="K86" s="417"/>
      <c r="L86" s="323"/>
      <c r="M86" s="323"/>
      <c r="N86" s="135"/>
      <c r="O86" s="399"/>
      <c r="P86" s="400"/>
      <c r="Q86" s="400"/>
      <c r="R86" s="401"/>
      <c r="T86" s="317"/>
    </row>
    <row r="87" spans="1:20" s="320" customFormat="1" ht="19.5" customHeight="1" thickBot="1">
      <c r="A87" s="139"/>
      <c r="B87" s="139"/>
      <c r="C87" s="139"/>
      <c r="D87" s="139"/>
      <c r="E87" s="140"/>
      <c r="F87" s="140"/>
      <c r="I87" s="324"/>
      <c r="J87" s="395" t="s">
        <v>131</v>
      </c>
      <c r="K87" s="396"/>
      <c r="L87" s="325"/>
      <c r="M87" s="325"/>
      <c r="N87" s="136"/>
      <c r="O87" s="392"/>
      <c r="P87" s="393"/>
      <c r="Q87" s="393"/>
      <c r="R87" s="394"/>
      <c r="T87" s="317"/>
    </row>
    <row r="88" spans="1:20" s="321" customFormat="1" ht="16.5">
      <c r="A88" s="139"/>
      <c r="B88" s="139"/>
      <c r="C88" s="139"/>
      <c r="D88" s="139"/>
      <c r="E88" s="140"/>
      <c r="F88" s="140"/>
      <c r="J88" s="319"/>
      <c r="K88" s="320"/>
      <c r="M88" s="320"/>
      <c r="O88" s="319"/>
      <c r="T88" s="319"/>
    </row>
    <row r="89" spans="1:20" s="321" customFormat="1" ht="16.5">
      <c r="A89" s="139"/>
      <c r="B89" s="139"/>
      <c r="C89" s="139"/>
      <c r="D89" s="139"/>
      <c r="E89" s="140"/>
      <c r="F89" s="140"/>
      <c r="J89" s="319"/>
      <c r="K89" s="320"/>
      <c r="M89" s="320"/>
      <c r="O89" s="319"/>
      <c r="T89" s="319"/>
    </row>
  </sheetData>
  <sheetProtection/>
  <mergeCells count="68">
    <mergeCell ref="Y56:Y57"/>
    <mergeCell ref="J28:J34"/>
    <mergeCell ref="O3:O5"/>
    <mergeCell ref="P3:P5"/>
    <mergeCell ref="G1:X1"/>
    <mergeCell ref="K6:K7"/>
    <mergeCell ref="K8:K9"/>
    <mergeCell ref="G4:G5"/>
    <mergeCell ref="I4:I5"/>
    <mergeCell ref="Q3:S4"/>
    <mergeCell ref="B4:D4"/>
    <mergeCell ref="Y50:Y51"/>
    <mergeCell ref="K50:K51"/>
    <mergeCell ref="J3:J5"/>
    <mergeCell ref="G3:I3"/>
    <mergeCell ref="K3:N5"/>
    <mergeCell ref="J14:J18"/>
    <mergeCell ref="L8:N8"/>
    <mergeCell ref="T3:T5"/>
    <mergeCell ref="U3:X4"/>
    <mergeCell ref="O86:R86"/>
    <mergeCell ref="J83:K83"/>
    <mergeCell ref="G77:J77"/>
    <mergeCell ref="G73:J76"/>
    <mergeCell ref="J85:K85"/>
    <mergeCell ref="J86:K86"/>
    <mergeCell ref="O87:R87"/>
    <mergeCell ref="K52:K53"/>
    <mergeCell ref="Y52:Y53"/>
    <mergeCell ref="J87:K87"/>
    <mergeCell ref="L6:N6"/>
    <mergeCell ref="J6:J13"/>
    <mergeCell ref="J84:K84"/>
    <mergeCell ref="L14:N14"/>
    <mergeCell ref="O85:R85"/>
    <mergeCell ref="O84:R84"/>
    <mergeCell ref="Y54:Y55"/>
    <mergeCell ref="J65:J72"/>
    <mergeCell ref="K65:K66"/>
    <mergeCell ref="Y65:Y66"/>
    <mergeCell ref="K67:K68"/>
    <mergeCell ref="Y67:Y68"/>
    <mergeCell ref="K69:K70"/>
    <mergeCell ref="Y69:Y70"/>
    <mergeCell ref="K71:K72"/>
    <mergeCell ref="Y71:Y72"/>
    <mergeCell ref="J50:J64"/>
    <mergeCell ref="K27:N27"/>
    <mergeCell ref="K30:K31"/>
    <mergeCell ref="L30:N30"/>
    <mergeCell ref="K33:N33"/>
    <mergeCell ref="K35:K42"/>
    <mergeCell ref="J35:J49"/>
    <mergeCell ref="K54:K55"/>
    <mergeCell ref="K56:K57"/>
    <mergeCell ref="K19:K20"/>
    <mergeCell ref="L19:N19"/>
    <mergeCell ref="K21:K22"/>
    <mergeCell ref="L21:N21"/>
    <mergeCell ref="J19:J27"/>
    <mergeCell ref="K28:K29"/>
    <mergeCell ref="L28:N28"/>
    <mergeCell ref="K10:K11"/>
    <mergeCell ref="L10:N10"/>
    <mergeCell ref="K14:K15"/>
    <mergeCell ref="K16:K17"/>
    <mergeCell ref="L16:N16"/>
    <mergeCell ref="K18:N18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77">
      <formula1>Q77</formula1>
      <formula2>R77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88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444" t="s">
        <v>26</v>
      </c>
      <c r="C3" s="445"/>
      <c r="D3" s="445"/>
      <c r="E3" s="445"/>
      <c r="F3" s="446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439" t="str">
        <f>CONCATENATE("Тип ",RIGHT(A2,LEN(A2)-SEARCH("Параметры",A2)-LEN("Параметры")))</f>
        <v>Тип генератора</v>
      </c>
      <c r="C4" s="440"/>
      <c r="D4" s="440"/>
      <c r="E4" s="440"/>
      <c r="F4" s="441"/>
      <c r="G4" s="447"/>
      <c r="H4" s="448"/>
      <c r="I4" s="448"/>
      <c r="J4" s="449"/>
    </row>
    <row r="5" spans="1:10" ht="16.5" thickBot="1">
      <c r="A5" s="76">
        <v>2</v>
      </c>
      <c r="B5" s="439" t="str">
        <f>CONCATENATE("Обозначение ",RIGHT(A2,LEN(A2)-SEARCH("Параметры",A2)-LEN("Параметры"))," на схеме")</f>
        <v>Обозначение генератора на схеме</v>
      </c>
      <c r="C5" s="440"/>
      <c r="D5" s="440"/>
      <c r="E5" s="440"/>
      <c r="F5" s="441"/>
      <c r="G5" s="447"/>
      <c r="H5" s="448"/>
      <c r="I5" s="448"/>
      <c r="J5" s="449"/>
    </row>
    <row r="6" spans="1:10" ht="15.75">
      <c r="A6" s="76">
        <v>3</v>
      </c>
      <c r="B6" s="439" t="s">
        <v>86</v>
      </c>
      <c r="C6" s="440"/>
      <c r="D6" s="440"/>
      <c r="E6" s="440"/>
      <c r="F6" s="441"/>
      <c r="G6" s="77" t="s">
        <v>87</v>
      </c>
      <c r="H6" s="442">
        <v>6.6</v>
      </c>
      <c r="I6" s="443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450">
        <v>5.72</v>
      </c>
      <c r="I7" s="451"/>
      <c r="J7" s="83" t="s">
        <v>90</v>
      </c>
    </row>
    <row r="8" spans="1:10" ht="15.75">
      <c r="A8" s="76">
        <v>5</v>
      </c>
      <c r="B8" s="439" t="s">
        <v>91</v>
      </c>
      <c r="C8" s="440"/>
      <c r="D8" s="440"/>
      <c r="E8" s="440"/>
      <c r="F8" s="441"/>
      <c r="G8" s="82" t="s">
        <v>92</v>
      </c>
      <c r="H8" s="450">
        <v>0.8</v>
      </c>
      <c r="I8" s="451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458">
        <f>IF(AND(H7&lt;&gt;"",H8&lt;&gt;""),H7/H8,"")</f>
        <v>7.1499999999999995</v>
      </c>
      <c r="I9" s="459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460">
        <f>IF(AND(H9&lt;&gt;"",H6&lt;&gt;""),H9*1000/SQRT(3)/H6,"")</f>
        <v>625.4627916220946</v>
      </c>
      <c r="I10" s="461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462" t="s">
        <v>55</v>
      </c>
      <c r="C14" s="463"/>
      <c r="D14" s="463"/>
      <c r="E14" s="463"/>
      <c r="F14" s="464"/>
      <c r="G14" s="30" t="s">
        <v>27</v>
      </c>
      <c r="H14" s="465" t="s">
        <v>56</v>
      </c>
      <c r="I14" s="466"/>
      <c r="J14" s="467"/>
      <c r="K14" s="92" t="s">
        <v>57</v>
      </c>
      <c r="L14" s="93" t="s">
        <v>29</v>
      </c>
    </row>
    <row r="15" spans="1:12" ht="15.75">
      <c r="A15" s="62">
        <v>1</v>
      </c>
      <c r="B15" s="33" t="s">
        <v>125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126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127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128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452" t="s">
        <v>69</v>
      </c>
      <c r="C20" s="453"/>
      <c r="D20" s="453"/>
      <c r="E20" s="453"/>
      <c r="F20" s="454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455"/>
      <c r="C21" s="456"/>
      <c r="D21" s="456"/>
      <c r="E21" s="456"/>
      <c r="F21" s="457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479" t="s">
        <v>26</v>
      </c>
      <c r="C4" s="480"/>
      <c r="D4" s="480"/>
      <c r="E4" s="480"/>
      <c r="F4" s="48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482" t="str">
        <f>CONCATENATE("Тип ",RIGHT(A3,LEN(A3)-SEARCH("Параметры",A3)-LEN("Параметры")))</f>
        <v>Тип трансформатора</v>
      </c>
      <c r="C5" s="483"/>
      <c r="D5" s="483"/>
      <c r="E5" s="483"/>
      <c r="F5" s="484"/>
      <c r="G5" s="485" t="s">
        <v>30</v>
      </c>
      <c r="H5" s="486"/>
      <c r="I5" s="486"/>
      <c r="J5" s="487"/>
    </row>
    <row r="6" spans="1:10" ht="16.5" thickBot="1">
      <c r="A6" s="10">
        <v>2</v>
      </c>
      <c r="B6" s="476" t="str">
        <f>CONCATENATE("Обозначение ",RIGHT(A3,LEN(A3)-SEARCH("Параметры",A3)-LEN("Параметры"))," на схеме")</f>
        <v>Обозначение трансформатора на схеме</v>
      </c>
      <c r="C6" s="477"/>
      <c r="D6" s="477"/>
      <c r="E6" s="477"/>
      <c r="F6" s="478"/>
      <c r="G6" s="485" t="s">
        <v>31</v>
      </c>
      <c r="H6" s="486"/>
      <c r="I6" s="486"/>
      <c r="J6" s="487"/>
    </row>
    <row r="7" spans="1:10" ht="15.75">
      <c r="A7" s="10">
        <v>3</v>
      </c>
      <c r="B7" s="476" t="s">
        <v>32</v>
      </c>
      <c r="C7" s="477"/>
      <c r="D7" s="477"/>
      <c r="E7" s="477"/>
      <c r="F7" s="478"/>
      <c r="G7" s="11" t="s">
        <v>33</v>
      </c>
      <c r="H7" s="442">
        <v>750</v>
      </c>
      <c r="I7" s="443"/>
      <c r="J7" s="12" t="s">
        <v>34</v>
      </c>
    </row>
    <row r="8" spans="1:10" ht="15.75">
      <c r="A8" s="10">
        <v>4</v>
      </c>
      <c r="B8" s="476" t="s">
        <v>35</v>
      </c>
      <c r="C8" s="477"/>
      <c r="D8" s="477"/>
      <c r="E8" s="477"/>
      <c r="F8" s="478"/>
      <c r="G8" s="13" t="s">
        <v>36</v>
      </c>
      <c r="H8" s="450"/>
      <c r="I8" s="451"/>
      <c r="J8" s="14" t="s">
        <v>34</v>
      </c>
    </row>
    <row r="9" spans="1:10" ht="15.75">
      <c r="A9" s="10">
        <v>5</v>
      </c>
      <c r="B9" s="476" t="s">
        <v>37</v>
      </c>
      <c r="C9" s="477"/>
      <c r="D9" s="477"/>
      <c r="E9" s="477"/>
      <c r="F9" s="478"/>
      <c r="G9" s="13" t="s">
        <v>38</v>
      </c>
      <c r="H9" s="450">
        <v>20</v>
      </c>
      <c r="I9" s="451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450">
        <f>3*417</f>
        <v>1251</v>
      </c>
      <c r="I10" s="451"/>
      <c r="J10" s="14" t="s">
        <v>41</v>
      </c>
    </row>
    <row r="11" spans="1:10" ht="15.75">
      <c r="A11" s="10">
        <v>7</v>
      </c>
      <c r="B11" s="476" t="s">
        <v>42</v>
      </c>
      <c r="C11" s="477"/>
      <c r="D11" s="477"/>
      <c r="E11" s="477"/>
      <c r="F11" s="478"/>
      <c r="G11" s="13" t="s">
        <v>43</v>
      </c>
      <c r="H11" s="450">
        <v>13.8</v>
      </c>
      <c r="I11" s="451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474">
        <f>IF(H7&lt;&gt;"",$H$10*1000/SQRT(3)/H7,"")</f>
        <v>963.0202490082959</v>
      </c>
      <c r="I12" s="475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474">
        <f>IF(H8&lt;&gt;"",$H$10*1000/SQRT(3)/H8,"")</f>
      </c>
      <c r="I13" s="475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474">
        <f>IF(H9&lt;&gt;"",$H$10*1000/SQRT(3)/H9/2,"")</f>
        <v>18056.62966890555</v>
      </c>
      <c r="I14" s="475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488">
        <f>IF(H10&lt;&gt;"",$H$10*1000/SQRT(3)/H9/2,"")</f>
        <v>18056.62966890555</v>
      </c>
      <c r="I15" s="489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462" t="s">
        <v>55</v>
      </c>
      <c r="C18" s="463"/>
      <c r="D18" s="463"/>
      <c r="E18" s="463"/>
      <c r="F18" s="464"/>
      <c r="G18" s="30" t="s">
        <v>27</v>
      </c>
      <c r="H18" s="465" t="s">
        <v>56</v>
      </c>
      <c r="I18" s="466"/>
      <c r="J18" s="467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468" t="s">
        <v>69</v>
      </c>
      <c r="C30" s="469"/>
      <c r="D30" s="469"/>
      <c r="E30" s="469"/>
      <c r="F30" s="470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468"/>
      <c r="C31" s="469"/>
      <c r="D31" s="469"/>
      <c r="E31" s="469"/>
      <c r="F31" s="470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468"/>
      <c r="C32" s="469"/>
      <c r="D32" s="469"/>
      <c r="E32" s="469"/>
      <c r="F32" s="470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468"/>
      <c r="C33" s="469"/>
      <c r="D33" s="469"/>
      <c r="E33" s="469"/>
      <c r="F33" s="470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471"/>
      <c r="C34" s="472"/>
      <c r="D34" s="472"/>
      <c r="E34" s="472"/>
      <c r="F34" s="473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8:J18"/>
    <mergeCell ref="B7:F7"/>
    <mergeCell ref="H9:I9"/>
    <mergeCell ref="H7:I7"/>
    <mergeCell ref="H12:I12"/>
    <mergeCell ref="H15:I15"/>
    <mergeCell ref="B8:F8"/>
    <mergeCell ref="H10:I10"/>
    <mergeCell ref="H8:I8"/>
    <mergeCell ref="H13:I13"/>
    <mergeCell ref="H11:I11"/>
    <mergeCell ref="B30:F34"/>
    <mergeCell ref="B18:F18"/>
    <mergeCell ref="H14:I14"/>
    <mergeCell ref="B11:F11"/>
    <mergeCell ref="B9:F9"/>
    <mergeCell ref="B4:F4"/>
    <mergeCell ref="B6:F6"/>
    <mergeCell ref="B5:F5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479" t="s">
        <v>26</v>
      </c>
      <c r="C4" s="480"/>
      <c r="D4" s="480"/>
      <c r="E4" s="480"/>
      <c r="F4" s="48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482" t="str">
        <f>CONCATENATE("Тип ",RIGHT(A3,LEN(A3)-SEARCH("Параметры",A3)-LEN("Параметры")))</f>
        <v>Тип трансформатора собственных нужд</v>
      </c>
      <c r="C5" s="483"/>
      <c r="D5" s="483"/>
      <c r="E5" s="483"/>
      <c r="F5" s="484"/>
      <c r="G5" s="485"/>
      <c r="H5" s="486"/>
      <c r="I5" s="486"/>
      <c r="J5" s="487"/>
    </row>
    <row r="6" spans="1:10" ht="16.5" thickBot="1">
      <c r="A6" s="10">
        <v>2</v>
      </c>
      <c r="B6" s="476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477"/>
      <c r="D6" s="477"/>
      <c r="E6" s="477"/>
      <c r="F6" s="478"/>
      <c r="G6" s="485" t="s">
        <v>105</v>
      </c>
      <c r="H6" s="486"/>
      <c r="I6" s="486"/>
      <c r="J6" s="487"/>
    </row>
    <row r="7" spans="1:10" ht="15.75">
      <c r="A7" s="10">
        <v>3</v>
      </c>
      <c r="B7" s="476" t="s">
        <v>32</v>
      </c>
      <c r="C7" s="477"/>
      <c r="D7" s="477"/>
      <c r="E7" s="477"/>
      <c r="F7" s="478"/>
      <c r="G7" s="11" t="s">
        <v>33</v>
      </c>
      <c r="H7" s="442">
        <v>10</v>
      </c>
      <c r="I7" s="443"/>
      <c r="J7" s="12" t="s">
        <v>34</v>
      </c>
    </row>
    <row r="8" spans="1:10" ht="15.75">
      <c r="A8" s="10">
        <v>4</v>
      </c>
      <c r="B8" s="476" t="s">
        <v>35</v>
      </c>
      <c r="C8" s="477"/>
      <c r="D8" s="477"/>
      <c r="E8" s="477"/>
      <c r="F8" s="478"/>
      <c r="G8" s="13" t="s">
        <v>36</v>
      </c>
      <c r="H8" s="450"/>
      <c r="I8" s="451"/>
      <c r="J8" s="14" t="s">
        <v>34</v>
      </c>
    </row>
    <row r="9" spans="1:10" ht="15.75">
      <c r="A9" s="10">
        <v>5</v>
      </c>
      <c r="B9" s="476" t="s">
        <v>37</v>
      </c>
      <c r="C9" s="477"/>
      <c r="D9" s="477"/>
      <c r="E9" s="477"/>
      <c r="F9" s="478"/>
      <c r="G9" s="13" t="s">
        <v>38</v>
      </c>
      <c r="H9" s="450">
        <v>0.4</v>
      </c>
      <c r="I9" s="451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450">
        <v>1</v>
      </c>
      <c r="I10" s="451"/>
      <c r="J10" s="14" t="s">
        <v>41</v>
      </c>
    </row>
    <row r="11" spans="1:10" ht="15.75">
      <c r="A11" s="10">
        <v>7</v>
      </c>
      <c r="B11" s="476" t="s">
        <v>42</v>
      </c>
      <c r="C11" s="477"/>
      <c r="D11" s="477"/>
      <c r="E11" s="477"/>
      <c r="F11" s="478"/>
      <c r="G11" s="13" t="s">
        <v>43</v>
      </c>
      <c r="H11" s="450"/>
      <c r="I11" s="451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474">
        <f>IF(H7&lt;&gt;"",$H$10*1000/SQRT(3)/H7,"")</f>
        <v>57.73502691896258</v>
      </c>
      <c r="I12" s="475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474">
        <f>IF(H8&lt;&gt;"",$H$10*1000/SQRT(3)/H8,"")</f>
      </c>
      <c r="I13" s="475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460">
        <f>IF(H9&lt;&gt;"",$H$10*1000/SQRT(3)/H9,"")</f>
        <v>1443.3756729740644</v>
      </c>
      <c r="I14" s="461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462" t="s">
        <v>55</v>
      </c>
      <c r="C17" s="463"/>
      <c r="D17" s="463"/>
      <c r="E17" s="463"/>
      <c r="F17" s="464"/>
      <c r="G17" s="30" t="s">
        <v>27</v>
      </c>
      <c r="H17" s="465" t="s">
        <v>56</v>
      </c>
      <c r="I17" s="466"/>
      <c r="J17" s="467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490" t="s">
        <v>69</v>
      </c>
      <c r="C24" s="491"/>
      <c r="D24" s="491"/>
      <c r="E24" s="491"/>
      <c r="F24" s="492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2021-04-02T10:56:34Z</dcterms:modified>
  <cp:category/>
  <cp:version/>
  <cp:contentType/>
  <cp:contentStatus/>
</cp:coreProperties>
</file>